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 plan 2020\"/>
    </mc:Choice>
  </mc:AlternateContent>
  <xr:revisionPtr revIDLastSave="534" documentId="8_{0EAA87F4-FE2F-497B-8754-3D0387934F48}" xr6:coauthVersionLast="41" xr6:coauthVersionMax="41" xr10:uidLastSave="{E8C22DD1-43F0-48FB-AD0A-D0F80CDF52F5}"/>
  <bookViews>
    <workbookView xWindow="-120" yWindow="-120" windowWidth="29040" windowHeight="15840" xr2:uid="{00000000-000D-0000-FFFF-FFFF00000000}"/>
  </bookViews>
  <sheets>
    <sheet name="Plan rashoda i izdataka 2020-22" sheetId="2" r:id="rId1"/>
  </sheets>
  <definedNames>
    <definedName name="_xlnm.Print_Titles" localSheetId="0">'Plan rashoda i izdataka 2020-22'!$1:$7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2" l="1"/>
  <c r="O11" i="2" l="1"/>
  <c r="O104" i="2"/>
  <c r="O100" i="2"/>
  <c r="O95" i="2"/>
  <c r="O93" i="2"/>
  <c r="O91" i="2"/>
  <c r="O90" i="2"/>
  <c r="O89" i="2"/>
  <c r="O88" i="2"/>
  <c r="O87" i="2"/>
  <c r="O86" i="2"/>
  <c r="O85" i="2"/>
  <c r="O83" i="2"/>
  <c r="O80" i="2"/>
  <c r="O79" i="2"/>
  <c r="O75" i="2"/>
  <c r="O74" i="2"/>
  <c r="O73" i="2"/>
  <c r="O71" i="2"/>
  <c r="O68" i="2"/>
  <c r="O67" i="2"/>
  <c r="O65" i="2"/>
  <c r="O62" i="2"/>
  <c r="O61" i="2"/>
  <c r="O60" i="2"/>
  <c r="O59" i="2"/>
  <c r="O57" i="2"/>
  <c r="O56" i="2"/>
  <c r="O53" i="2"/>
  <c r="O51" i="2"/>
  <c r="O50" i="2"/>
  <c r="O49" i="2"/>
  <c r="O48" i="2"/>
  <c r="O47" i="2"/>
  <c r="O45" i="2"/>
  <c r="O43" i="2"/>
  <c r="O42" i="2"/>
  <c r="O41" i="2"/>
  <c r="O40" i="2"/>
  <c r="O39" i="2"/>
  <c r="O38" i="2"/>
  <c r="O37" i="2"/>
  <c r="O36" i="2"/>
  <c r="O35" i="2"/>
  <c r="O33" i="2"/>
  <c r="O32" i="2"/>
  <c r="O31" i="2"/>
  <c r="O30" i="2"/>
  <c r="O29" i="2"/>
  <c r="O28" i="2"/>
  <c r="O26" i="2"/>
  <c r="O25" i="2"/>
  <c r="O24" i="2"/>
  <c r="O23" i="2"/>
  <c r="O20" i="2"/>
  <c r="O19" i="2"/>
  <c r="O18" i="2"/>
  <c r="O14" i="2"/>
  <c r="O13" i="2"/>
  <c r="O12" i="2"/>
  <c r="J84" i="2" l="1"/>
  <c r="F46" i="2" l="1"/>
  <c r="G46" i="2"/>
  <c r="D10" i="2" l="1"/>
  <c r="E10" i="2"/>
  <c r="F10" i="2"/>
  <c r="G10" i="2"/>
  <c r="H10" i="2"/>
  <c r="I10" i="2"/>
  <c r="J10" i="2"/>
  <c r="K10" i="2"/>
  <c r="L10" i="2"/>
  <c r="M10" i="2"/>
  <c r="N10" i="2"/>
  <c r="H15" i="2"/>
  <c r="F17" i="2"/>
  <c r="G17" i="2"/>
  <c r="H17" i="2"/>
  <c r="G22" i="2"/>
  <c r="H22" i="2"/>
  <c r="I16" i="2"/>
  <c r="O16" i="2" s="1"/>
  <c r="H94" i="2"/>
  <c r="H96" i="2"/>
  <c r="H99" i="2"/>
  <c r="H52" i="2"/>
  <c r="O52" i="2" s="1"/>
  <c r="O10" i="2" l="1"/>
  <c r="H98" i="2"/>
  <c r="H9" i="2"/>
  <c r="Q34" i="2" l="1"/>
  <c r="C10" i="2" l="1"/>
  <c r="C15" i="2"/>
  <c r="C17" i="2"/>
  <c r="C22" i="2"/>
  <c r="C27" i="2"/>
  <c r="C34" i="2"/>
  <c r="N44" i="2"/>
  <c r="C9" i="2" l="1"/>
  <c r="Q99" i="2" l="1"/>
  <c r="Q98" i="2" s="1"/>
  <c r="P99" i="2"/>
  <c r="P98" i="2" s="1"/>
  <c r="K84" i="2" l="1"/>
  <c r="L84" i="2"/>
  <c r="M84" i="2"/>
  <c r="N84" i="2"/>
  <c r="F102" i="2"/>
  <c r="F101" i="2" s="1"/>
  <c r="N102" i="2"/>
  <c r="N101" i="2" s="1"/>
  <c r="P104" i="2"/>
  <c r="Q104" i="2" s="1"/>
  <c r="P95" i="2"/>
  <c r="Q95" i="2" s="1"/>
  <c r="P83" i="2"/>
  <c r="Q83" i="2" s="1"/>
  <c r="P80" i="2"/>
  <c r="Q80" i="2" s="1"/>
  <c r="P75" i="2"/>
  <c r="Q75" i="2" s="1"/>
  <c r="P74" i="2"/>
  <c r="Q74" i="2" s="1"/>
  <c r="P73" i="2"/>
  <c r="Q73" i="2" s="1"/>
  <c r="P71" i="2"/>
  <c r="Q71" i="2" s="1"/>
  <c r="P68" i="2"/>
  <c r="Q68" i="2" s="1"/>
  <c r="P67" i="2"/>
  <c r="Q67" i="2" s="1"/>
  <c r="P65" i="2"/>
  <c r="Q65" i="2" s="1"/>
  <c r="N99" i="2"/>
  <c r="N98" i="2" s="1"/>
  <c r="N96" i="2"/>
  <c r="N94" i="2"/>
  <c r="N92" i="2"/>
  <c r="N82" i="2"/>
  <c r="N78" i="2"/>
  <c r="N77" i="2" s="1"/>
  <c r="N72" i="2"/>
  <c r="N70" i="2"/>
  <c r="N66" i="2"/>
  <c r="N64" i="2"/>
  <c r="N58" i="2"/>
  <c r="H55" i="2"/>
  <c r="I55" i="2"/>
  <c r="J55" i="2"/>
  <c r="K55" i="2"/>
  <c r="L55" i="2"/>
  <c r="M55" i="2"/>
  <c r="N55" i="2"/>
  <c r="N46" i="2"/>
  <c r="N27" i="2"/>
  <c r="N22" i="2"/>
  <c r="N17" i="2"/>
  <c r="N15" i="2"/>
  <c r="N34" i="2"/>
  <c r="F99" i="2"/>
  <c r="F98" i="2" s="1"/>
  <c r="F96" i="2"/>
  <c r="F94" i="2"/>
  <c r="F92" i="2"/>
  <c r="F84" i="2"/>
  <c r="F82" i="2"/>
  <c r="F78" i="2"/>
  <c r="F77" i="2" s="1"/>
  <c r="F72" i="2"/>
  <c r="F70" i="2"/>
  <c r="F66" i="2"/>
  <c r="F64" i="2"/>
  <c r="F22" i="2"/>
  <c r="F27" i="2"/>
  <c r="F34" i="2"/>
  <c r="F44" i="2"/>
  <c r="F15" i="2"/>
  <c r="F9" i="2" s="1"/>
  <c r="F55" i="2"/>
  <c r="F58" i="2"/>
  <c r="F54" i="2" l="1"/>
  <c r="N9" i="2"/>
  <c r="N81" i="2"/>
  <c r="N76" i="2" s="1"/>
  <c r="N54" i="2"/>
  <c r="F21" i="2"/>
  <c r="O84" i="2"/>
  <c r="P55" i="2"/>
  <c r="Q84" i="2"/>
  <c r="P84" i="2"/>
  <c r="Q44" i="2"/>
  <c r="P44" i="2"/>
  <c r="P10" i="2"/>
  <c r="Q10" i="2"/>
  <c r="Q22" i="2"/>
  <c r="P22" i="2"/>
  <c r="P17" i="2"/>
  <c r="P58" i="2"/>
  <c r="Q58" i="2" s="1"/>
  <c r="Q15" i="2"/>
  <c r="P15" i="2"/>
  <c r="Q27" i="2"/>
  <c r="P27" i="2"/>
  <c r="Q46" i="2"/>
  <c r="P46" i="2"/>
  <c r="F81" i="2"/>
  <c r="N63" i="2"/>
  <c r="P92" i="2"/>
  <c r="Q92" i="2" s="1"/>
  <c r="N21" i="2"/>
  <c r="N69" i="2"/>
  <c r="F69" i="2"/>
  <c r="F63" i="2"/>
  <c r="F76" i="2" l="1"/>
  <c r="N8" i="2"/>
  <c r="N105" i="2" s="1"/>
  <c r="F8" i="2"/>
  <c r="Q17" i="2"/>
  <c r="Q9" i="2" s="1"/>
  <c r="Q21" i="2"/>
  <c r="P54" i="2"/>
  <c r="Q55" i="2"/>
  <c r="Q54" i="2" s="1"/>
  <c r="P21" i="2"/>
  <c r="P9" i="2"/>
  <c r="F105" i="2" l="1"/>
  <c r="D17" i="2"/>
  <c r="D103" i="2" l="1"/>
  <c r="E103" i="2"/>
  <c r="E102" i="2" s="1"/>
  <c r="E101" i="2" s="1"/>
  <c r="G103" i="2"/>
  <c r="G102" i="2" s="1"/>
  <c r="G101" i="2" s="1"/>
  <c r="H103" i="2"/>
  <c r="I103" i="2"/>
  <c r="I102" i="2" s="1"/>
  <c r="I101" i="2" s="1"/>
  <c r="J103" i="2"/>
  <c r="J102" i="2" s="1"/>
  <c r="J101" i="2" s="1"/>
  <c r="K103" i="2"/>
  <c r="K102" i="2" s="1"/>
  <c r="K101" i="2" s="1"/>
  <c r="L103" i="2"/>
  <c r="L102" i="2" s="1"/>
  <c r="L101" i="2" s="1"/>
  <c r="M103" i="2"/>
  <c r="M102" i="2" s="1"/>
  <c r="M101" i="2" s="1"/>
  <c r="L17" i="2"/>
  <c r="M17" i="2"/>
  <c r="L22" i="2"/>
  <c r="M22" i="2"/>
  <c r="L27" i="2"/>
  <c r="M27" i="2"/>
  <c r="L34" i="2"/>
  <c r="M34" i="2"/>
  <c r="L44" i="2"/>
  <c r="M44" i="2"/>
  <c r="L46" i="2"/>
  <c r="M46" i="2"/>
  <c r="L78" i="2"/>
  <c r="L77" i="2" s="1"/>
  <c r="M78" i="2"/>
  <c r="M77" i="2" s="1"/>
  <c r="L99" i="2"/>
  <c r="L98" i="2" s="1"/>
  <c r="M99" i="2"/>
  <c r="L92" i="2"/>
  <c r="M92" i="2"/>
  <c r="O103" i="2" l="1"/>
  <c r="H102" i="2"/>
  <c r="M98" i="2"/>
  <c r="M21" i="2"/>
  <c r="P103" i="2"/>
  <c r="D102" i="2"/>
  <c r="D101" i="2" s="1"/>
  <c r="L21" i="2"/>
  <c r="E17" i="2"/>
  <c r="I17" i="2"/>
  <c r="J17" i="2"/>
  <c r="K17" i="2"/>
  <c r="H101" i="2" l="1"/>
  <c r="Q103" i="2"/>
  <c r="P102" i="2"/>
  <c r="O102" i="2"/>
  <c r="C103" i="2"/>
  <c r="C102" i="2" s="1"/>
  <c r="C101" i="2" s="1"/>
  <c r="D99" i="2"/>
  <c r="E99" i="2"/>
  <c r="E98" i="2" s="1"/>
  <c r="G99" i="2"/>
  <c r="I99" i="2"/>
  <c r="J99" i="2"/>
  <c r="K99" i="2"/>
  <c r="K98" i="2" s="1"/>
  <c r="C99" i="2"/>
  <c r="C98" i="2" s="1"/>
  <c r="D92" i="2"/>
  <c r="E92" i="2"/>
  <c r="G92" i="2"/>
  <c r="H92" i="2"/>
  <c r="I92" i="2"/>
  <c r="J92" i="2"/>
  <c r="K92" i="2"/>
  <c r="D94" i="2"/>
  <c r="E94" i="2"/>
  <c r="G94" i="2"/>
  <c r="I94" i="2"/>
  <c r="J94" i="2"/>
  <c r="K94" i="2"/>
  <c r="L94" i="2"/>
  <c r="M94" i="2"/>
  <c r="D96" i="2"/>
  <c r="E96" i="2"/>
  <c r="G96" i="2"/>
  <c r="I96" i="2"/>
  <c r="J96" i="2"/>
  <c r="K96" i="2"/>
  <c r="L96" i="2"/>
  <c r="M96" i="2"/>
  <c r="C96" i="2"/>
  <c r="C94" i="2"/>
  <c r="C92" i="2"/>
  <c r="C84" i="2"/>
  <c r="D84" i="2"/>
  <c r="G84" i="2"/>
  <c r="H84" i="2"/>
  <c r="I84" i="2"/>
  <c r="D82" i="2"/>
  <c r="E82" i="2"/>
  <c r="G82" i="2"/>
  <c r="H82" i="2"/>
  <c r="I82" i="2"/>
  <c r="J82" i="2"/>
  <c r="K82" i="2"/>
  <c r="L82" i="2"/>
  <c r="M82" i="2"/>
  <c r="C82" i="2"/>
  <c r="D78" i="2"/>
  <c r="E78" i="2"/>
  <c r="E77" i="2" s="1"/>
  <c r="G78" i="2"/>
  <c r="H78" i="2"/>
  <c r="I78" i="2"/>
  <c r="I77" i="2" s="1"/>
  <c r="J78" i="2"/>
  <c r="J77" i="2" s="1"/>
  <c r="K78" i="2"/>
  <c r="K77" i="2" s="1"/>
  <c r="C78" i="2"/>
  <c r="C77" i="2" s="1"/>
  <c r="D72" i="2"/>
  <c r="E72" i="2"/>
  <c r="G72" i="2"/>
  <c r="H72" i="2"/>
  <c r="I72" i="2"/>
  <c r="J72" i="2"/>
  <c r="K72" i="2"/>
  <c r="L72" i="2"/>
  <c r="M72" i="2"/>
  <c r="C72" i="2"/>
  <c r="D70" i="2"/>
  <c r="E70" i="2"/>
  <c r="G70" i="2"/>
  <c r="H70" i="2"/>
  <c r="I70" i="2"/>
  <c r="J70" i="2"/>
  <c r="K70" i="2"/>
  <c r="L70" i="2"/>
  <c r="M70" i="2"/>
  <c r="C70" i="2"/>
  <c r="D66" i="2"/>
  <c r="E66" i="2"/>
  <c r="G66" i="2"/>
  <c r="H66" i="2"/>
  <c r="I66" i="2"/>
  <c r="J66" i="2"/>
  <c r="K66" i="2"/>
  <c r="L66" i="2"/>
  <c r="M66" i="2"/>
  <c r="C66" i="2"/>
  <c r="D64" i="2"/>
  <c r="E64" i="2"/>
  <c r="G64" i="2"/>
  <c r="H64" i="2"/>
  <c r="I64" i="2"/>
  <c r="J64" i="2"/>
  <c r="K64" i="2"/>
  <c r="L64" i="2"/>
  <c r="M64" i="2"/>
  <c r="C64" i="2"/>
  <c r="C58" i="2"/>
  <c r="D58" i="2"/>
  <c r="E58" i="2"/>
  <c r="G58" i="2"/>
  <c r="H58" i="2"/>
  <c r="I58" i="2"/>
  <c r="I54" i="2" s="1"/>
  <c r="J58" i="2"/>
  <c r="J54" i="2" s="1"/>
  <c r="K58" i="2"/>
  <c r="K54" i="2" s="1"/>
  <c r="L58" i="2"/>
  <c r="L54" i="2" s="1"/>
  <c r="M58" i="2"/>
  <c r="M54" i="2" s="1"/>
  <c r="D55" i="2"/>
  <c r="E55" i="2"/>
  <c r="G55" i="2"/>
  <c r="C55" i="2"/>
  <c r="D46" i="2"/>
  <c r="E46" i="2"/>
  <c r="H46" i="2"/>
  <c r="I46" i="2"/>
  <c r="J46" i="2"/>
  <c r="K46" i="2"/>
  <c r="C46" i="2"/>
  <c r="D44" i="2"/>
  <c r="E44" i="2"/>
  <c r="G44" i="2"/>
  <c r="H44" i="2"/>
  <c r="I44" i="2"/>
  <c r="J44" i="2"/>
  <c r="K44" i="2"/>
  <c r="C44" i="2"/>
  <c r="D34" i="2"/>
  <c r="E34" i="2"/>
  <c r="G34" i="2"/>
  <c r="H34" i="2"/>
  <c r="I34" i="2"/>
  <c r="J34" i="2"/>
  <c r="K34" i="2"/>
  <c r="D27" i="2"/>
  <c r="E27" i="2"/>
  <c r="G27" i="2"/>
  <c r="H27" i="2"/>
  <c r="I27" i="2"/>
  <c r="J27" i="2"/>
  <c r="K27" i="2"/>
  <c r="D22" i="2"/>
  <c r="E22" i="2"/>
  <c r="I22" i="2"/>
  <c r="J22" i="2"/>
  <c r="K22" i="2"/>
  <c r="D15" i="2"/>
  <c r="D9" i="2" s="1"/>
  <c r="E15" i="2"/>
  <c r="E9" i="2" s="1"/>
  <c r="G15" i="2"/>
  <c r="G9" i="2" s="1"/>
  <c r="I15" i="2"/>
  <c r="J15" i="2"/>
  <c r="J9" i="2" s="1"/>
  <c r="K15" i="2"/>
  <c r="K9" i="2" s="1"/>
  <c r="L15" i="2"/>
  <c r="L9" i="2" s="1"/>
  <c r="M15" i="2"/>
  <c r="M9" i="2" s="1"/>
  <c r="G98" i="2" l="1"/>
  <c r="G77" i="2"/>
  <c r="I98" i="2"/>
  <c r="I9" i="2"/>
  <c r="H54" i="2"/>
  <c r="H77" i="2"/>
  <c r="O34" i="2"/>
  <c r="L69" i="2"/>
  <c r="C21" i="2"/>
  <c r="C63" i="2"/>
  <c r="C69" i="2"/>
  <c r="E81" i="2"/>
  <c r="P101" i="2"/>
  <c r="Q101" i="2" s="1"/>
  <c r="Q102" i="2"/>
  <c r="O15" i="2"/>
  <c r="O70" i="2"/>
  <c r="M81" i="2"/>
  <c r="M76" i="2" s="1"/>
  <c r="G81" i="2"/>
  <c r="O82" i="2"/>
  <c r="O94" i="2"/>
  <c r="O27" i="2"/>
  <c r="O44" i="2"/>
  <c r="O46" i="2"/>
  <c r="O58" i="2"/>
  <c r="L81" i="2"/>
  <c r="L76" i="2" s="1"/>
  <c r="O66" i="2"/>
  <c r="O72" i="2"/>
  <c r="O78" i="2"/>
  <c r="O101" i="2"/>
  <c r="D54" i="2"/>
  <c r="O55" i="2"/>
  <c r="O64" i="2"/>
  <c r="E54" i="2"/>
  <c r="C81" i="2"/>
  <c r="C76" i="2" s="1"/>
  <c r="H81" i="2"/>
  <c r="O96" i="2"/>
  <c r="O92" i="2"/>
  <c r="D98" i="2"/>
  <c r="O99" i="2"/>
  <c r="G54" i="2"/>
  <c r="D77" i="2"/>
  <c r="D81" i="2"/>
  <c r="K81" i="2"/>
  <c r="I81" i="2"/>
  <c r="J98" i="2"/>
  <c r="J81" i="2"/>
  <c r="K63" i="2"/>
  <c r="G63" i="2"/>
  <c r="M69" i="2"/>
  <c r="I69" i="2"/>
  <c r="D69" i="2"/>
  <c r="M63" i="2"/>
  <c r="I63" i="2"/>
  <c r="D63" i="2"/>
  <c r="K69" i="2"/>
  <c r="G69" i="2"/>
  <c r="H69" i="2"/>
  <c r="K21" i="2"/>
  <c r="J63" i="2"/>
  <c r="E63" i="2"/>
  <c r="I21" i="2"/>
  <c r="D21" i="2"/>
  <c r="L63" i="2"/>
  <c r="H63" i="2"/>
  <c r="J69" i="2"/>
  <c r="E69" i="2"/>
  <c r="C54" i="2"/>
  <c r="E21" i="2"/>
  <c r="G21" i="2"/>
  <c r="J21" i="2"/>
  <c r="P64" i="2" l="1"/>
  <c r="Q64" i="2" s="1"/>
  <c r="P70" i="2"/>
  <c r="Q70" i="2" s="1"/>
  <c r="P72" i="2"/>
  <c r="Q72" i="2" s="1"/>
  <c r="P96" i="2"/>
  <c r="Q96" i="2" s="1"/>
  <c r="P94" i="2"/>
  <c r="Q94" i="2" s="1"/>
  <c r="L8" i="2"/>
  <c r="L105" i="2" s="1"/>
  <c r="O98" i="2"/>
  <c r="P66" i="2"/>
  <c r="Q66" i="2" s="1"/>
  <c r="G76" i="2"/>
  <c r="E76" i="2"/>
  <c r="E105" i="2" s="1"/>
  <c r="H76" i="2"/>
  <c r="I8" i="2"/>
  <c r="E8" i="2"/>
  <c r="M8" i="2"/>
  <c r="M105" i="2" s="1"/>
  <c r="J8" i="2"/>
  <c r="G8" i="2"/>
  <c r="D8" i="2"/>
  <c r="P82" i="2"/>
  <c r="O81" i="2"/>
  <c r="K8" i="2"/>
  <c r="P78" i="2"/>
  <c r="O77" i="2"/>
  <c r="C8" i="2"/>
  <c r="O22" i="2"/>
  <c r="H21" i="2"/>
  <c r="J76" i="2"/>
  <c r="I76" i="2"/>
  <c r="I105" i="2" s="1"/>
  <c r="O63" i="2"/>
  <c r="O69" i="2"/>
  <c r="O54" i="2"/>
  <c r="K76" i="2"/>
  <c r="D76" i="2"/>
  <c r="P81" i="2" l="1"/>
  <c r="P69" i="2"/>
  <c r="Q69" i="2" s="1"/>
  <c r="P63" i="2"/>
  <c r="Q63" i="2" s="1"/>
  <c r="G105" i="2"/>
  <c r="Q82" i="2"/>
  <c r="Q81" i="2" s="1"/>
  <c r="J105" i="2"/>
  <c r="D105" i="2"/>
  <c r="K105" i="2"/>
  <c r="O76" i="2"/>
  <c r="Q78" i="2"/>
  <c r="Q77" i="2" s="1"/>
  <c r="P77" i="2"/>
  <c r="P76" i="2" s="1"/>
  <c r="H8" i="2"/>
  <c r="O21" i="2"/>
  <c r="O17" i="2"/>
  <c r="C105" i="2"/>
  <c r="P8" i="2" l="1"/>
  <c r="P105" i="2" s="1"/>
  <c r="Q76" i="2"/>
  <c r="Q8" i="2"/>
  <c r="H105" i="2"/>
  <c r="O8" i="2"/>
  <c r="O9" i="2"/>
  <c r="Q105" i="2" l="1"/>
  <c r="O105" i="2"/>
</calcChain>
</file>

<file path=xl/sharedStrings.xml><?xml version="1.0" encoding="utf-8"?>
<sst xmlns="http://schemas.openxmlformats.org/spreadsheetml/2006/main" count="120" uniqueCount="114">
  <si>
    <t>Vlastiti prihodi</t>
  </si>
  <si>
    <t>Prihodi za posebne namjene</t>
  </si>
  <si>
    <t>Pomoći</t>
  </si>
  <si>
    <t>Namjenski primici od zaduživanja</t>
  </si>
  <si>
    <t>A</t>
  </si>
  <si>
    <t>Šifra</t>
  </si>
  <si>
    <t>Naziv</t>
  </si>
  <si>
    <t>Opći prihodi i primici                HZZO</t>
  </si>
  <si>
    <t>Opći prihodi i primici                GRAD ZAGREB</t>
  </si>
  <si>
    <t xml:space="preserve">Opći prihodi i primici Decentralizrana   </t>
  </si>
  <si>
    <t>Donacije</t>
  </si>
  <si>
    <t>Prihodi od nefinancijske imovine i nadoknade šteta s osnova osiguranja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</si>
  <si>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</si>
  <si>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</si>
  <si>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</si>
  <si>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</si>
  <si>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</si>
  <si>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</si>
  <si>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</si>
  <si>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</si>
  <si>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Službena putovanja</t>
  </si>
  <si>
    <t>Stručno usavršavanje  zaposlenika</t>
  </si>
  <si>
    <t>Rashodi za materijal i energiju</t>
  </si>
  <si>
    <t>Materijal i sirovine</t>
  </si>
  <si>
    <t>Energija</t>
  </si>
  <si>
    <t>Sitni inventar i autogume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</si>
  <si>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</si>
  <si>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</si>
  <si>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</si>
  <si>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</si>
  <si>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</si>
  <si>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</si>
  <si>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</si>
  <si>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</si>
  <si>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</si>
  <si>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</si>
  <si>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</si>
  <si>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</si>
  <si>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</si>
  <si>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</si>
  <si>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</si>
  <si>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</si>
  <si>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</si>
  <si>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</si>
  <si>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</si>
  <si>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</si>
  <si>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</si>
  <si>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</si>
  <si>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</si>
  <si>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Naknade građanima i kućanstvima u novcu</t>
  </si>
  <si>
    <t>Ostale naknade građanima i kućanstvima iz proračuna</t>
  </si>
  <si>
    <t xml:space="preserve">Ostali rashodi </t>
  </si>
  <si>
    <t>Tekuće donacije</t>
  </si>
  <si>
    <t>Tekuće donacije u novcu</t>
  </si>
  <si>
    <t>Naknade šteta pravnim i fizičkim osobama</t>
  </si>
  <si>
    <t>Naknade pteta zaposlenicima po sud.odlukama</t>
  </si>
  <si>
    <t>Ugovorene kazne i ostale naknade šteta</t>
  </si>
  <si>
    <t>Rashodi za nabavu neproizvedene dugotrajne imovine</t>
  </si>
  <si>
    <t>Licence (računalne)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</si>
  <si>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</si>
  <si>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</si>
  <si>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</si>
  <si>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</si>
  <si>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</si>
  <si>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</si>
  <si>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</si>
  <si>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</si>
  <si>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</si>
  <si>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</si>
  <si>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</si>
  <si>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Naknade građanima i kućanstvima u naravi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</si>
  <si>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</si>
  <si>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</si>
  <si>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</si>
  <si>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</si>
  <si>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</si>
  <si>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</si>
  <si>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</si>
  <si>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</si>
  <si>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</si>
  <si>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</si>
  <si>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</si>
  <si>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Aktivnost: Z100001</t>
  </si>
  <si>
    <t>Rashodi za zaposlene</t>
  </si>
  <si>
    <t>Doprinosi MIO</t>
  </si>
  <si>
    <t>Doprinosi za obvezno zdravstveno osiguranje</t>
  </si>
  <si>
    <t>Doprinosi za obvezno osiguranje u slučaju nezaposlenosti</t>
  </si>
  <si>
    <t>Naknade troškova zaposlenima</t>
  </si>
  <si>
    <t>Naknade za prijevoz, za rad na terenu i odvojeni život</t>
  </si>
  <si>
    <t>Ostale naknade troškova zaposlenima</t>
  </si>
  <si>
    <t>Uredski materijal i ostali materijalni  rashodi</t>
  </si>
  <si>
    <t>Materijal i dijelovi za tekuće i investicijsko održavanje</t>
  </si>
  <si>
    <t>Naknade za rad članovima predstavničkih i izvršnih tijela i upravnih vijeća</t>
  </si>
  <si>
    <t>Rashodi za nabavu nefinancijske imovine</t>
  </si>
  <si>
    <t>Rashodi za nabavu proizvedene dugotrajne imovine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</si>
  <si>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</si>
  <si>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</si>
  <si>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</si>
  <si>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</si>
  <si>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</si>
  <si>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</si>
  <si>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</si>
  <si>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</si>
  <si>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</si>
  <si>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</si>
  <si>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NAZIV ZDRAVSTVENE USTANOVE: Nastavni zavod za javno zdravstvo "Dr. Andrija Štampar"</t>
  </si>
  <si>
    <t xml:space="preserve">Opći prihodi i primici       </t>
  </si>
  <si>
    <t>92 - Višak prihoda iz ranijih razdoblja</t>
  </si>
  <si>
    <t xml:space="preserve"> PLAN RASHODA I IZDATAKA  ZDRAVSTVENIH USTANOVA KOJIMA JE OSNIVAČ GRAD ZAGREB ZA 2020.-2022.</t>
  </si>
  <si>
    <t xml:space="preserve">           PLAN RASHODA I IZDATAKA PO IZVORIMA PRIHODA ZA 2020.</t>
  </si>
  <si>
    <t>UKUPNO PLAN ZA 2020.</t>
  </si>
  <si>
    <t>PROJEKCIJA 
PLAN ZA 2021.</t>
  </si>
  <si>
    <t>PROJEKCIJA 
PLAN ZA 2022.</t>
  </si>
  <si>
    <t xml:space="preserve"> PLAN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</si>
</sst>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100">
    <xf numFmtId="0" fontId="0" fillId="0" borderId="0" xfId="0"/>
    <xf numFmtId="3" fontId="17" fillId="0" borderId="8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7" fillId="21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 wrapText="1"/>
    </xf>
    <xf numFmtId="3" fontId="17" fillId="24" borderId="8" xfId="0" applyNumberFormat="1" applyFont="1" applyFill="1" applyBorder="1" applyAlignment="1">
      <alignment horizontal="right"/>
    </xf>
    <xf numFmtId="3" fontId="17" fillId="25" borderId="8" xfId="0" applyNumberFormat="1" applyFont="1" applyFill="1" applyBorder="1" applyAlignment="1">
      <alignment horizontal="right" wrapText="1"/>
    </xf>
    <xf numFmtId="3" fontId="17" fillId="25" borderId="8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1" applyNumberFormat="1" applyFont="1" applyFill="1" applyBorder="1" applyAlignment="1" applyProtection="1"/>
    <xf numFmtId="0" fontId="17" fillId="18" borderId="8" xfId="1" applyNumberFormat="1" applyFont="1" applyFill="1" applyBorder="1" applyAlignment="1" applyProtection="1">
      <alignment horizontal="center" vertical="center" wrapText="1"/>
    </xf>
    <xf numFmtId="3" fontId="17" fillId="0" borderId="8" xfId="0" applyNumberFormat="1" applyFont="1" applyFill="1" applyBorder="1" applyAlignment="1" applyProtection="1">
      <alignment horizontal="right"/>
    </xf>
    <xf numFmtId="3" fontId="17" fillId="25" borderId="8" xfId="0" applyNumberFormat="1" applyFont="1" applyFill="1" applyBorder="1" applyAlignment="1" applyProtection="1">
      <alignment horizontal="right"/>
    </xf>
    <xf numFmtId="3" fontId="17" fillId="22" borderId="8" xfId="0" applyNumberFormat="1" applyFont="1" applyFill="1" applyBorder="1" applyAlignment="1" applyProtection="1">
      <alignment horizontal="right"/>
    </xf>
    <xf numFmtId="3" fontId="17" fillId="23" borderId="8" xfId="0" applyNumberFormat="1" applyFont="1" applyFill="1" applyBorder="1" applyAlignment="1" applyProtection="1">
      <alignment horizontal="right"/>
    </xf>
    <xf numFmtId="3" fontId="16" fillId="0" borderId="8" xfId="0" applyNumberFormat="1" applyFont="1" applyFill="1" applyBorder="1" applyAlignment="1" applyProtection="1">
      <alignment horizontal="right"/>
    </xf>
    <xf numFmtId="3" fontId="17" fillId="19" borderId="8" xfId="0" applyNumberFormat="1" applyFont="1" applyFill="1" applyBorder="1" applyAlignment="1" applyProtection="1">
      <alignment horizontal="right"/>
    </xf>
    <xf numFmtId="0" fontId="16" fillId="0" borderId="0" xfId="0" applyFont="1"/>
    <xf numFmtId="0" fontId="18" fillId="0" borderId="0" xfId="0" applyFont="1" applyFill="1"/>
    <xf numFmtId="0" fontId="17" fillId="0" borderId="8" xfId="1" applyNumberFormat="1" applyFont="1" applyFill="1" applyBorder="1" applyAlignment="1" applyProtection="1"/>
    <xf numFmtId="3" fontId="18" fillId="0" borderId="0" xfId="0" applyNumberFormat="1" applyFont="1"/>
    <xf numFmtId="0" fontId="18" fillId="0" borderId="0" xfId="0" applyFont="1" applyBorder="1"/>
    <xf numFmtId="3" fontId="17" fillId="0" borderId="8" xfId="0" applyNumberFormat="1" applyFont="1" applyFill="1" applyBorder="1" applyAlignment="1">
      <alignment horizontal="right" wrapText="1"/>
    </xf>
    <xf numFmtId="3" fontId="17" fillId="20" borderId="8" xfId="0" applyNumberFormat="1" applyFont="1" applyFill="1" applyBorder="1" applyAlignment="1" applyProtection="1">
      <alignment horizontal="right" wrapText="1"/>
    </xf>
    <xf numFmtId="0" fontId="17" fillId="0" borderId="11" xfId="1" applyNumberFormat="1" applyFont="1" applyFill="1" applyBorder="1" applyAlignment="1" applyProtection="1">
      <alignment horizontal="center"/>
    </xf>
    <xf numFmtId="3" fontId="16" fillId="0" borderId="0" xfId="0" applyNumberFormat="1" applyFont="1"/>
    <xf numFmtId="3" fontId="17" fillId="0" borderId="0" xfId="1" applyNumberFormat="1" applyFont="1" applyFill="1" applyBorder="1" applyAlignment="1" applyProtection="1"/>
    <xf numFmtId="3" fontId="17" fillId="18" borderId="8" xfId="1" applyNumberFormat="1" applyFont="1" applyFill="1" applyBorder="1" applyAlignment="1" applyProtection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/>
    </xf>
    <xf numFmtId="4" fontId="17" fillId="0" borderId="10" xfId="1" applyNumberFormat="1" applyFont="1" applyFill="1" applyBorder="1" applyAlignment="1" applyProtection="1">
      <alignment horizontal="center"/>
    </xf>
    <xf numFmtId="4" fontId="18" fillId="0" borderId="0" xfId="0" applyNumberFormat="1" applyFont="1"/>
    <xf numFmtId="0" fontId="17" fillId="20" borderId="8" xfId="0" applyNumberFormat="1" applyFont="1" applyFill="1" applyBorder="1" applyAlignment="1" applyProtection="1">
      <alignment horizontal="center"/>
    </xf>
    <xf numFmtId="0" fontId="17" fillId="20" borderId="8" xfId="0" applyNumberFormat="1" applyFont="1" applyFill="1" applyBorder="1" applyAlignment="1" applyProtection="1">
      <alignment wrapText="1"/>
    </xf>
    <xf numFmtId="0" fontId="17" fillId="21" borderId="8" xfId="0" applyNumberFormat="1" applyFont="1" applyFill="1" applyBorder="1" applyAlignment="1">
      <alignment horizontal="center"/>
    </xf>
    <xf numFmtId="0" fontId="17" fillId="21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left"/>
    </xf>
    <xf numFmtId="0" fontId="16" fillId="0" borderId="8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left"/>
    </xf>
    <xf numFmtId="0" fontId="17" fillId="0" borderId="8" xfId="0" applyNumberFormat="1" applyFont="1" applyFill="1" applyBorder="1"/>
    <xf numFmtId="0" fontId="16" fillId="0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 vertical="top"/>
    </xf>
    <xf numFmtId="0" fontId="17" fillId="0" borderId="8" xfId="0" applyNumberFormat="1" applyFont="1" applyFill="1" applyBorder="1" applyAlignment="1">
      <alignment horizontal="left" vertical="top" wrapText="1"/>
    </xf>
    <xf numFmtId="0" fontId="16" fillId="0" borderId="8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top"/>
    </xf>
    <xf numFmtId="3" fontId="16" fillId="0" borderId="0" xfId="0" applyNumberFormat="1" applyFont="1" applyFill="1"/>
    <xf numFmtId="0" fontId="17" fillId="21" borderId="8" xfId="0" applyNumberFormat="1" applyFont="1" applyFill="1" applyBorder="1" applyAlignment="1">
      <alignment horizontal="center" vertical="top"/>
    </xf>
    <xf numFmtId="0" fontId="17" fillId="21" borderId="8" xfId="0" applyNumberFormat="1" applyFont="1" applyFill="1" applyBorder="1" applyAlignment="1">
      <alignment horizontal="left" vertical="top"/>
    </xf>
    <xf numFmtId="0" fontId="16" fillId="0" borderId="8" xfId="0" applyNumberFormat="1" applyFont="1" applyBorder="1" applyAlignment="1">
      <alignment horizontal="center" vertical="top"/>
    </xf>
    <xf numFmtId="0" fontId="16" fillId="0" borderId="8" xfId="0" applyNumberFormat="1" applyFont="1" applyBorder="1" applyAlignment="1">
      <alignment horizontal="left" vertical="top"/>
    </xf>
    <xf numFmtId="0" fontId="16" fillId="0" borderId="8" xfId="0" applyNumberFormat="1" applyFont="1" applyFill="1" applyBorder="1" applyAlignment="1">
      <alignment horizontal="center" vertical="top"/>
    </xf>
    <xf numFmtId="0" fontId="16" fillId="0" borderId="8" xfId="0" applyNumberFormat="1" applyFont="1" applyFill="1" applyBorder="1" applyAlignment="1">
      <alignment horizontal="left" vertical="top"/>
    </xf>
    <xf numFmtId="0" fontId="17" fillId="0" borderId="8" xfId="0" applyNumberFormat="1" applyFont="1" applyBorder="1" applyAlignment="1">
      <alignment horizontal="center"/>
    </xf>
    <xf numFmtId="0" fontId="17" fillId="0" borderId="8" xfId="1" applyNumberFormat="1" applyFont="1" applyBorder="1" applyAlignment="1">
      <alignment horizontal="left" wrapText="1"/>
    </xf>
    <xf numFmtId="0" fontId="16" fillId="0" borderId="8" xfId="1" applyNumberFormat="1" applyFont="1" applyBorder="1" applyAlignment="1">
      <alignment horizontal="left" wrapText="1"/>
    </xf>
    <xf numFmtId="0" fontId="17" fillId="0" borderId="8" xfId="0" applyNumberFormat="1" applyFont="1" applyBorder="1" applyAlignment="1">
      <alignment horizontal="center" vertical="top"/>
    </xf>
    <xf numFmtId="0" fontId="17" fillId="0" borderId="8" xfId="0" applyNumberFormat="1" applyFont="1" applyBorder="1" applyAlignment="1">
      <alignment horizontal="left" vertical="top"/>
    </xf>
    <xf numFmtId="0" fontId="17" fillId="0" borderId="8" xfId="0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/>
    </xf>
    <xf numFmtId="0" fontId="17" fillId="0" borderId="8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center"/>
    </xf>
    <xf numFmtId="0" fontId="16" fillId="0" borderId="8" xfId="1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24" borderId="8" xfId="0" applyNumberFormat="1" applyFont="1" applyFill="1" applyBorder="1" applyAlignment="1">
      <alignment horizontal="center"/>
    </xf>
    <xf numFmtId="0" fontId="17" fillId="24" borderId="8" xfId="0" applyNumberFormat="1" applyFont="1" applyFill="1" applyBorder="1" applyAlignment="1">
      <alignment horizontal="left"/>
    </xf>
    <xf numFmtId="0" fontId="17" fillId="25" borderId="8" xfId="0" applyNumberFormat="1" applyFont="1" applyFill="1" applyBorder="1" applyAlignment="1">
      <alignment horizontal="center" wrapText="1"/>
    </xf>
    <xf numFmtId="0" fontId="17" fillId="25" borderId="8" xfId="0" applyNumberFormat="1" applyFont="1" applyFill="1" applyBorder="1" applyAlignment="1">
      <alignment horizontal="left" vertical="top" wrapText="1"/>
    </xf>
    <xf numFmtId="0" fontId="17" fillId="25" borderId="8" xfId="0" applyNumberFormat="1" applyFont="1" applyFill="1" applyBorder="1" applyAlignment="1">
      <alignment horizontal="center"/>
    </xf>
    <xf numFmtId="0" fontId="17" fillId="25" borderId="8" xfId="0" applyNumberFormat="1" applyFont="1" applyFill="1" applyBorder="1" applyAlignment="1">
      <alignment horizontal="left"/>
    </xf>
    <xf numFmtId="0" fontId="16" fillId="0" borderId="8" xfId="0" applyNumberFormat="1" applyFont="1" applyBorder="1" applyAlignment="1">
      <alignment horizontal="center" vertical="top" wrapText="1"/>
    </xf>
    <xf numFmtId="0" fontId="16" fillId="0" borderId="8" xfId="0" applyNumberFormat="1" applyFont="1" applyBorder="1" applyAlignment="1">
      <alignment horizontal="left" wrapText="1"/>
    </xf>
    <xf numFmtId="0" fontId="16" fillId="0" borderId="8" xfId="38" applyNumberFormat="1" applyFont="1" applyBorder="1" applyAlignment="1">
      <alignment horizontal="left"/>
    </xf>
    <xf numFmtId="0" fontId="16" fillId="0" borderId="8" xfId="0" applyNumberFormat="1" applyFont="1" applyFill="1" applyBorder="1" applyAlignment="1" applyProtection="1">
      <alignment wrapText="1"/>
    </xf>
    <xf numFmtId="0" fontId="17" fillId="25" borderId="8" xfId="0" applyNumberFormat="1" applyFont="1" applyFill="1" applyBorder="1" applyAlignment="1" applyProtection="1">
      <alignment horizontal="center"/>
    </xf>
    <xf numFmtId="0" fontId="17" fillId="25" borderId="8" xfId="0" applyNumberFormat="1" applyFont="1" applyFill="1" applyBorder="1" applyAlignment="1" applyProtection="1">
      <alignment wrapText="1"/>
    </xf>
    <xf numFmtId="0" fontId="17" fillId="22" borderId="8" xfId="0" applyNumberFormat="1" applyFont="1" applyFill="1" applyBorder="1" applyAlignment="1" applyProtection="1">
      <alignment horizontal="center"/>
    </xf>
    <xf numFmtId="0" fontId="17" fillId="22" borderId="8" xfId="0" applyNumberFormat="1" applyFont="1" applyFill="1" applyBorder="1" applyAlignment="1" applyProtection="1">
      <alignment wrapText="1"/>
    </xf>
    <xf numFmtId="0" fontId="17" fillId="23" borderId="8" xfId="0" applyNumberFormat="1" applyFont="1" applyFill="1" applyBorder="1" applyAlignment="1" applyProtection="1">
      <alignment horizontal="center"/>
    </xf>
    <xf numFmtId="0" fontId="17" fillId="23" borderId="8" xfId="0" applyNumberFormat="1" applyFont="1" applyFill="1" applyBorder="1" applyAlignment="1" applyProtection="1">
      <alignment wrapText="1"/>
    </xf>
    <xf numFmtId="0" fontId="17" fillId="19" borderId="8" xfId="0" applyNumberFormat="1" applyFont="1" applyFill="1" applyBorder="1" applyAlignment="1" applyProtection="1">
      <alignment horizontal="center"/>
    </xf>
    <xf numFmtId="0" fontId="17" fillId="19" borderId="8" xfId="0" applyNumberFormat="1" applyFont="1" applyFill="1" applyBorder="1" applyAlignment="1" applyProtection="1">
      <alignment wrapText="1"/>
    </xf>
    <xf numFmtId="0" fontId="18" fillId="0" borderId="0" xfId="0" applyFont="1" applyAlignment="1">
      <alignment horizontal="right"/>
    </xf>
    <xf numFmtId="0" fontId="17" fillId="0" borderId="0" xfId="1" applyNumberFormat="1" applyFont="1" applyFill="1" applyBorder="1" applyAlignment="1" applyProtection="1">
      <alignment horizontal="center"/>
    </xf>
    <xf numFmtId="0" fontId="17" fillId="0" borderId="8" xfId="1" applyNumberFormat="1" applyFont="1" applyFill="1" applyBorder="1" applyAlignment="1" applyProtection="1">
      <alignment horizontal="left"/>
    </xf>
    <xf numFmtId="0" fontId="16" fillId="0" borderId="8" xfId="1" applyFont="1" applyBorder="1"/>
    <xf numFmtId="0" fontId="16" fillId="0" borderId="8" xfId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0" fontId="16" fillId="0" borderId="0" xfId="1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horizontal="left" wrapText="1"/>
    </xf>
    <xf numFmtId="0" fontId="17" fillId="0" borderId="9" xfId="1" applyNumberFormat="1" applyFont="1" applyFill="1" applyBorder="1" applyAlignment="1" applyProtection="1">
      <alignment horizontal="center"/>
    </xf>
    <xf numFmtId="0" fontId="17" fillId="0" borderId="10" xfId="1" applyNumberFormat="1" applyFont="1" applyFill="1" applyBorder="1" applyAlignment="1" applyProtection="1">
      <alignment horizontal="center"/>
    </xf>
    <xf numFmtId="0" fontId="17" fillId="0" borderId="11" xfId="1" applyNumberFormat="1" applyFont="1" applyFill="1" applyBorder="1" applyAlignment="1" applyProtection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0"/>
  <sheetViews>
    <sheetView tabSelected="1" zoomScale="91" zoomScaleNormal="91" workbookViewId="0">
      <pane ySplit="1" topLeftCell="A2" activePane="bottomLeft" state="frozen"/>
      <selection pane="bottomLeft"/>
    </sheetView>
  </sheetViews>
  <sheetFormatPr defaultColWidth="9" defaultRowHeight="15" x14ac:dyDescent="0.25"/>
  <cols>
    <col min="1" max="1" width="6.28515625" style="10" customWidth="1"/>
    <col min="2" max="2" width="62" style="10" bestFit="1" customWidth="1"/>
    <col min="3" max="3" width="14.5703125" style="87" customWidth="1"/>
    <col min="4" max="4" width="14.140625" style="10" customWidth="1"/>
    <col min="5" max="6" width="12.42578125" style="10" customWidth="1"/>
    <col min="7" max="7" width="16.85546875" style="10" customWidth="1"/>
    <col min="8" max="8" width="14" style="10" customWidth="1"/>
    <col min="9" max="9" width="14.42578125" style="10" customWidth="1"/>
    <col min="10" max="10" width="12.140625" style="27" customWidth="1"/>
    <col min="11" max="11" width="13" style="10" customWidth="1"/>
    <col min="12" max="12" width="12.140625" style="10" customWidth="1"/>
    <col min="13" max="14" width="13.7109375" style="10" customWidth="1"/>
    <col min="15" max="15" width="14.7109375" style="10" customWidth="1"/>
    <col min="16" max="17" width="15.42578125" style="10" bestFit="1" customWidth="1"/>
    <col min="18" max="16384" width="9" style="10"/>
  </cols>
  <sheetData>
    <row r="1" spans="1:17" x14ac:dyDescent="0.25">
      <c r="D1" s="22"/>
      <c r="F1" s="22"/>
      <c r="H1" s="20"/>
      <c r="I1" s="20"/>
      <c r="N1" s="20"/>
    </row>
    <row r="2" spans="1:17" s="20" customFormat="1" x14ac:dyDescent="0.25">
      <c r="A2" s="93" t="s">
        <v>108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20" customFormat="1" x14ac:dyDescent="0.25">
      <c r="A3" s="88"/>
      <c r="B3" s="94"/>
      <c r="C3" s="95"/>
      <c r="D3" s="11"/>
      <c r="E3" s="11"/>
      <c r="F3" s="11"/>
      <c r="G3" s="11"/>
      <c r="H3" s="11"/>
      <c r="I3" s="11"/>
      <c r="J3" s="28"/>
      <c r="K3" s="11"/>
      <c r="L3" s="11"/>
      <c r="M3" s="11"/>
      <c r="N3" s="11"/>
      <c r="O3" s="11"/>
      <c r="P3" s="11"/>
      <c r="Q3" s="11"/>
    </row>
    <row r="4" spans="1:17" s="20" customFormat="1" x14ac:dyDescent="0.25">
      <c r="A4" s="88"/>
      <c r="B4" s="96" t="s">
        <v>105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x14ac:dyDescent="0.25">
      <c r="A5" s="89" t="s">
        <v>4</v>
      </c>
      <c r="B5" s="90" t="s">
        <v>82</v>
      </c>
      <c r="C5" s="91"/>
      <c r="D5" s="97" t="s">
        <v>109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21"/>
      <c r="Q5" s="21"/>
    </row>
    <row r="6" spans="1:17" x14ac:dyDescent="0.25">
      <c r="A6" s="89"/>
      <c r="B6" s="90"/>
      <c r="C6" s="91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26"/>
      <c r="P6" s="21"/>
      <c r="Q6" s="21"/>
    </row>
    <row r="7" spans="1:17" ht="72" x14ac:dyDescent="0.25">
      <c r="A7" s="12" t="s">
        <v>5</v>
      </c>
      <c r="B7" s="12" t="s">
        <v>6</v>
      </c>
      <c r="C7" s="12" t="s">
        <v>113</v>
      </c>
      <c r="D7" s="12" t="s">
        <v>7</v>
      </c>
      <c r="E7" s="12" t="s">
        <v>8</v>
      </c>
      <c r="F7" s="12" t="s">
        <v>106</v>
      </c>
      <c r="G7" s="12" t="s">
        <v>9</v>
      </c>
      <c r="H7" s="12" t="s">
        <v>0</v>
      </c>
      <c r="I7" s="12" t="s">
        <v>1</v>
      </c>
      <c r="J7" s="29" t="s">
        <v>2</v>
      </c>
      <c r="K7" s="12" t="s">
        <v>10</v>
      </c>
      <c r="L7" s="12" t="s">
        <v>11</v>
      </c>
      <c r="M7" s="12" t="s">
        <v>3</v>
      </c>
      <c r="N7" s="12" t="s">
        <v>107</v>
      </c>
      <c r="O7" s="12" t="s">
        <v>110</v>
      </c>
      <c r="P7" s="12" t="s">
        <v>111</v>
      </c>
      <c r="Q7" s="12" t="s">
        <v>112</v>
      </c>
    </row>
    <row r="8" spans="1:17" x14ac:dyDescent="0.25">
      <c r="A8" s="33">
        <v>3</v>
      </c>
      <c r="B8" s="34" t="s">
        <v>12</v>
      </c>
      <c r="C8" s="25">
        <f>C9+C21+C54+C63+C69</f>
        <v>99078361</v>
      </c>
      <c r="D8" s="25">
        <f t="shared" ref="D8:N8" si="0">D9+D21+D54+D63+D69</f>
        <v>47940000</v>
      </c>
      <c r="E8" s="25">
        <f t="shared" si="0"/>
        <v>850000</v>
      </c>
      <c r="F8" s="25">
        <f t="shared" si="0"/>
        <v>701500</v>
      </c>
      <c r="G8" s="25">
        <f t="shared" si="0"/>
        <v>1285960</v>
      </c>
      <c r="H8" s="25">
        <f t="shared" si="0"/>
        <v>49788689</v>
      </c>
      <c r="I8" s="25">
        <f t="shared" si="0"/>
        <v>0</v>
      </c>
      <c r="J8" s="25">
        <f t="shared" si="0"/>
        <v>2566642</v>
      </c>
      <c r="K8" s="25">
        <f t="shared" si="0"/>
        <v>0</v>
      </c>
      <c r="L8" s="25">
        <f t="shared" si="0"/>
        <v>175000</v>
      </c>
      <c r="M8" s="25">
        <f t="shared" si="0"/>
        <v>0</v>
      </c>
      <c r="N8" s="25">
        <f t="shared" si="0"/>
        <v>0</v>
      </c>
      <c r="O8" s="25">
        <f t="shared" ref="O8:O39" si="1">SUM(D8:N8)</f>
        <v>103307791</v>
      </c>
      <c r="P8" s="25">
        <f>P9+P21+P54+P63+P69</f>
        <v>102836913</v>
      </c>
      <c r="Q8" s="25">
        <f>Q9+Q21+Q54+Q63+Q69</f>
        <v>102211663</v>
      </c>
    </row>
    <row r="9" spans="1:17" x14ac:dyDescent="0.25">
      <c r="A9" s="35">
        <v>31</v>
      </c>
      <c r="B9" s="36" t="s">
        <v>83</v>
      </c>
      <c r="C9" s="3">
        <f>C10+C15+C17</f>
        <v>64612000</v>
      </c>
      <c r="D9" s="3">
        <f t="shared" ref="D9:N9" si="2">D10+D15+D17</f>
        <v>35100000</v>
      </c>
      <c r="E9" s="3">
        <f t="shared" si="2"/>
        <v>800000</v>
      </c>
      <c r="F9" s="3">
        <f t="shared" si="2"/>
        <v>0</v>
      </c>
      <c r="G9" s="3">
        <f t="shared" si="2"/>
        <v>0</v>
      </c>
      <c r="H9" s="3">
        <f t="shared" si="2"/>
        <v>31362000</v>
      </c>
      <c r="I9" s="3">
        <f t="shared" si="2"/>
        <v>0</v>
      </c>
      <c r="J9" s="3">
        <f t="shared" si="2"/>
        <v>820000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3">
        <f t="shared" si="2"/>
        <v>0</v>
      </c>
      <c r="O9" s="3">
        <f t="shared" si="1"/>
        <v>68082000</v>
      </c>
      <c r="P9" s="3">
        <f>P10+P15+P17</f>
        <v>67947600</v>
      </c>
      <c r="Q9" s="3">
        <f>Q10+Q15+Q17</f>
        <v>67947600</v>
      </c>
    </row>
    <row r="10" spans="1:17" x14ac:dyDescent="0.25">
      <c r="A10" s="37">
        <v>311</v>
      </c>
      <c r="B10" s="38" t="s">
        <v>13</v>
      </c>
      <c r="C10" s="1">
        <f>SUM(C11:C14)</f>
        <v>54086050</v>
      </c>
      <c r="D10" s="1">
        <f t="shared" ref="D10:N10" si="3">SUM(D11:D14)</f>
        <v>29500000</v>
      </c>
      <c r="E10" s="1">
        <f t="shared" si="3"/>
        <v>685000</v>
      </c>
      <c r="F10" s="1">
        <f t="shared" si="3"/>
        <v>0</v>
      </c>
      <c r="G10" s="1">
        <f t="shared" si="3"/>
        <v>0</v>
      </c>
      <c r="H10" s="1">
        <f t="shared" si="3"/>
        <v>26332000</v>
      </c>
      <c r="I10" s="1">
        <f t="shared" si="3"/>
        <v>0</v>
      </c>
      <c r="J10" s="1">
        <f t="shared" si="3"/>
        <v>765000</v>
      </c>
      <c r="K10" s="1">
        <f t="shared" si="3"/>
        <v>0</v>
      </c>
      <c r="L10" s="1">
        <f t="shared" si="3"/>
        <v>0</v>
      </c>
      <c r="M10" s="1">
        <f t="shared" si="3"/>
        <v>0</v>
      </c>
      <c r="N10" s="1">
        <f t="shared" si="3"/>
        <v>0</v>
      </c>
      <c r="O10" s="1">
        <f t="shared" si="1"/>
        <v>57282000</v>
      </c>
      <c r="P10" s="1">
        <f>SUM(P11:P14)</f>
        <v>57147600</v>
      </c>
      <c r="Q10" s="1">
        <f>SUM(Q11:Q14)</f>
        <v>57147600</v>
      </c>
    </row>
    <row r="11" spans="1:17" x14ac:dyDescent="0.25">
      <c r="A11" s="39">
        <v>3111</v>
      </c>
      <c r="B11" s="40" t="s">
        <v>14</v>
      </c>
      <c r="C11" s="2">
        <v>53004050</v>
      </c>
      <c r="D11" s="2">
        <v>29000000</v>
      </c>
      <c r="E11" s="2">
        <v>685000</v>
      </c>
      <c r="F11" s="2"/>
      <c r="G11" s="2">
        <v>0</v>
      </c>
      <c r="H11" s="2">
        <v>25550000</v>
      </c>
      <c r="I11" s="2">
        <v>0</v>
      </c>
      <c r="J11" s="27">
        <v>765000</v>
      </c>
      <c r="K11" s="2">
        <v>0</v>
      </c>
      <c r="L11" s="2"/>
      <c r="M11" s="2"/>
      <c r="N11" s="2"/>
      <c r="O11" s="2">
        <f t="shared" si="1"/>
        <v>56000000</v>
      </c>
      <c r="P11" s="2">
        <v>55865600</v>
      </c>
      <c r="Q11" s="2">
        <v>55865600</v>
      </c>
    </row>
    <row r="12" spans="1:17" x14ac:dyDescent="0.25">
      <c r="A12" s="39">
        <v>3112</v>
      </c>
      <c r="B12" s="40" t="s">
        <v>67</v>
      </c>
      <c r="C12" s="2">
        <v>32000</v>
      </c>
      <c r="D12" s="2">
        <v>0</v>
      </c>
      <c r="E12" s="2">
        <v>0</v>
      </c>
      <c r="F12" s="2"/>
      <c r="G12" s="2">
        <v>0</v>
      </c>
      <c r="H12" s="2">
        <v>32000</v>
      </c>
      <c r="I12" s="2">
        <v>0</v>
      </c>
      <c r="J12" s="2">
        <v>0</v>
      </c>
      <c r="K12" s="2">
        <v>0</v>
      </c>
      <c r="L12" s="2"/>
      <c r="M12" s="2"/>
      <c r="N12" s="2"/>
      <c r="O12" s="2">
        <f t="shared" si="1"/>
        <v>32000</v>
      </c>
      <c r="P12" s="2">
        <v>32000</v>
      </c>
      <c r="Q12" s="2">
        <v>32000</v>
      </c>
    </row>
    <row r="13" spans="1:17" x14ac:dyDescent="0.25">
      <c r="A13" s="39">
        <v>3113</v>
      </c>
      <c r="B13" s="40" t="s">
        <v>15</v>
      </c>
      <c r="C13" s="2">
        <v>1050000</v>
      </c>
      <c r="D13" s="2">
        <v>500000</v>
      </c>
      <c r="E13" s="2">
        <v>0</v>
      </c>
      <c r="F13" s="2"/>
      <c r="G13" s="2">
        <v>0</v>
      </c>
      <c r="H13" s="2">
        <v>750000</v>
      </c>
      <c r="I13" s="2">
        <v>0</v>
      </c>
      <c r="J13" s="2">
        <v>0</v>
      </c>
      <c r="K13" s="2">
        <v>0</v>
      </c>
      <c r="L13" s="2"/>
      <c r="M13" s="2"/>
      <c r="N13" s="2"/>
      <c r="O13" s="2">
        <f t="shared" si="1"/>
        <v>1250000</v>
      </c>
      <c r="P13" s="2">
        <v>1250000</v>
      </c>
      <c r="Q13" s="2">
        <v>1250000</v>
      </c>
    </row>
    <row r="14" spans="1:17" x14ac:dyDescent="0.25">
      <c r="A14" s="39">
        <v>3114</v>
      </c>
      <c r="B14" s="40" t="s">
        <v>16</v>
      </c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2"/>
      <c r="N14" s="2"/>
      <c r="O14" s="2">
        <f t="shared" si="1"/>
        <v>0</v>
      </c>
      <c r="P14" s="2">
        <v>0</v>
      </c>
      <c r="Q14" s="2">
        <v>0</v>
      </c>
    </row>
    <row r="15" spans="1:17" x14ac:dyDescent="0.25">
      <c r="A15" s="37">
        <v>312</v>
      </c>
      <c r="B15" s="41" t="s">
        <v>17</v>
      </c>
      <c r="C15" s="1">
        <f>C16</f>
        <v>2095000</v>
      </c>
      <c r="D15" s="1">
        <f t="shared" ref="D15:N15" si="4">D16</f>
        <v>700000</v>
      </c>
      <c r="E15" s="1">
        <f t="shared" si="4"/>
        <v>0</v>
      </c>
      <c r="F15" s="1">
        <f t="shared" si="4"/>
        <v>0</v>
      </c>
      <c r="G15" s="1">
        <f t="shared" si="4"/>
        <v>0</v>
      </c>
      <c r="H15" s="1">
        <f t="shared" si="4"/>
        <v>1500000</v>
      </c>
      <c r="I15" s="1">
        <f t="shared" si="4"/>
        <v>0</v>
      </c>
      <c r="J15" s="1">
        <f t="shared" si="4"/>
        <v>0</v>
      </c>
      <c r="K15" s="1">
        <f t="shared" si="4"/>
        <v>0</v>
      </c>
      <c r="L15" s="1">
        <f t="shared" si="4"/>
        <v>0</v>
      </c>
      <c r="M15" s="1">
        <f t="shared" si="4"/>
        <v>0</v>
      </c>
      <c r="N15" s="1">
        <f t="shared" si="4"/>
        <v>0</v>
      </c>
      <c r="O15" s="1">
        <f t="shared" si="1"/>
        <v>2200000</v>
      </c>
      <c r="P15" s="1">
        <f>P16</f>
        <v>2200000</v>
      </c>
      <c r="Q15" s="1">
        <f>Q16</f>
        <v>2200000</v>
      </c>
    </row>
    <row r="16" spans="1:17" x14ac:dyDescent="0.25">
      <c r="A16" s="39">
        <v>3121</v>
      </c>
      <c r="B16" s="40" t="s">
        <v>17</v>
      </c>
      <c r="C16" s="2">
        <v>2095000</v>
      </c>
      <c r="D16" s="2">
        <v>700000</v>
      </c>
      <c r="E16" s="2">
        <v>0</v>
      </c>
      <c r="F16" s="2"/>
      <c r="G16" s="2">
        <v>0</v>
      </c>
      <c r="H16" s="2">
        <v>1500000</v>
      </c>
      <c r="I16" s="2">
        <f t="shared" ref="I16" si="5">SUM(J16:L16)</f>
        <v>0</v>
      </c>
      <c r="J16" s="2">
        <v>0</v>
      </c>
      <c r="K16" s="2">
        <v>0</v>
      </c>
      <c r="L16" s="2"/>
      <c r="M16" s="2"/>
      <c r="N16" s="2"/>
      <c r="O16" s="2">
        <f t="shared" si="1"/>
        <v>2200000</v>
      </c>
      <c r="P16" s="2">
        <v>2200000</v>
      </c>
      <c r="Q16" s="2">
        <v>2200000</v>
      </c>
    </row>
    <row r="17" spans="1:17" x14ac:dyDescent="0.25">
      <c r="A17" s="37">
        <v>313</v>
      </c>
      <c r="B17" s="38" t="s">
        <v>18</v>
      </c>
      <c r="C17" s="1">
        <f>SUM(C18:C20)</f>
        <v>8430950</v>
      </c>
      <c r="D17" s="1">
        <f>SUM(D18:D20)</f>
        <v>4900000</v>
      </c>
      <c r="E17" s="1">
        <f t="shared" ref="E17:K17" si="6">SUM(E18:E20)</f>
        <v>115000</v>
      </c>
      <c r="F17" s="1">
        <f t="shared" si="6"/>
        <v>0</v>
      </c>
      <c r="G17" s="1">
        <f t="shared" si="6"/>
        <v>0</v>
      </c>
      <c r="H17" s="1">
        <f t="shared" si="6"/>
        <v>3530000</v>
      </c>
      <c r="I17" s="1">
        <f t="shared" si="6"/>
        <v>0</v>
      </c>
      <c r="J17" s="1">
        <f t="shared" si="6"/>
        <v>55000</v>
      </c>
      <c r="K17" s="1">
        <f t="shared" si="6"/>
        <v>0</v>
      </c>
      <c r="L17" s="1">
        <f t="shared" ref="L17" si="7">SUM(L18:L20)</f>
        <v>0</v>
      </c>
      <c r="M17" s="1">
        <f t="shared" ref="M17:N17" si="8">SUM(M18:M20)</f>
        <v>0</v>
      </c>
      <c r="N17" s="1">
        <f t="shared" si="8"/>
        <v>0</v>
      </c>
      <c r="O17" s="1">
        <f t="shared" si="1"/>
        <v>8600000</v>
      </c>
      <c r="P17" s="1">
        <f>SUM(P18:P20)</f>
        <v>8600000</v>
      </c>
      <c r="Q17" s="1">
        <f>SUM(Q18:Q20)</f>
        <v>8600000</v>
      </c>
    </row>
    <row r="18" spans="1:17" x14ac:dyDescent="0.25">
      <c r="A18" s="39">
        <v>3131</v>
      </c>
      <c r="B18" s="40" t="s">
        <v>84</v>
      </c>
      <c r="C18" s="2">
        <v>0</v>
      </c>
      <c r="D18" s="2">
        <v>0</v>
      </c>
      <c r="E18" s="2">
        <v>0</v>
      </c>
      <c r="F18" s="2"/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/>
      <c r="M18" s="2"/>
      <c r="N18" s="2"/>
      <c r="O18" s="2">
        <f t="shared" si="1"/>
        <v>0</v>
      </c>
      <c r="P18" s="2">
        <v>0</v>
      </c>
      <c r="Q18" s="2">
        <v>0</v>
      </c>
    </row>
    <row r="19" spans="1:17" x14ac:dyDescent="0.25">
      <c r="A19" s="39">
        <v>3132</v>
      </c>
      <c r="B19" s="42" t="s">
        <v>85</v>
      </c>
      <c r="C19" s="2">
        <v>8430950</v>
      </c>
      <c r="D19" s="2">
        <v>4900000</v>
      </c>
      <c r="E19" s="2">
        <v>115000</v>
      </c>
      <c r="F19" s="2"/>
      <c r="G19" s="2">
        <v>0</v>
      </c>
      <c r="H19" s="2">
        <v>3530000</v>
      </c>
      <c r="I19" s="2">
        <v>0</v>
      </c>
      <c r="J19" s="2">
        <v>55000</v>
      </c>
      <c r="K19" s="2">
        <v>0</v>
      </c>
      <c r="L19" s="2"/>
      <c r="M19" s="2"/>
      <c r="N19" s="2"/>
      <c r="O19" s="2">
        <f t="shared" si="1"/>
        <v>8600000</v>
      </c>
      <c r="P19" s="2">
        <v>8600000</v>
      </c>
      <c r="Q19" s="2">
        <v>8600000</v>
      </c>
    </row>
    <row r="20" spans="1:17" x14ac:dyDescent="0.25">
      <c r="A20" s="39">
        <v>3133</v>
      </c>
      <c r="B20" s="40" t="s">
        <v>86</v>
      </c>
      <c r="C20" s="2">
        <v>0</v>
      </c>
      <c r="D20" s="2">
        <v>0</v>
      </c>
      <c r="E20" s="2">
        <v>0</v>
      </c>
      <c r="F20" s="2"/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2">
        <f t="shared" si="1"/>
        <v>0</v>
      </c>
      <c r="P20" s="2">
        <v>0</v>
      </c>
      <c r="Q20" s="2">
        <v>0</v>
      </c>
    </row>
    <row r="21" spans="1:17" x14ac:dyDescent="0.25">
      <c r="A21" s="35">
        <v>32</v>
      </c>
      <c r="B21" s="36" t="s">
        <v>19</v>
      </c>
      <c r="C21" s="3">
        <f>C22+C27+C34+C44+C46</f>
        <v>34235361</v>
      </c>
      <c r="D21" s="3">
        <f t="shared" ref="D21:K21" si="9">D22+D27+D34+D44+D46</f>
        <v>12840000</v>
      </c>
      <c r="E21" s="3">
        <f t="shared" si="9"/>
        <v>50000</v>
      </c>
      <c r="F21" s="3">
        <f t="shared" si="9"/>
        <v>550500</v>
      </c>
      <c r="G21" s="3">
        <f t="shared" si="9"/>
        <v>1285960</v>
      </c>
      <c r="H21" s="3">
        <f t="shared" si="9"/>
        <v>18426689</v>
      </c>
      <c r="I21" s="3">
        <f t="shared" si="9"/>
        <v>0</v>
      </c>
      <c r="J21" s="3">
        <f t="shared" si="9"/>
        <v>1746642</v>
      </c>
      <c r="K21" s="3">
        <f t="shared" si="9"/>
        <v>0</v>
      </c>
      <c r="L21" s="3">
        <f t="shared" ref="L21" si="10">L22+L27+L34+L44+L46</f>
        <v>175000</v>
      </c>
      <c r="M21" s="3">
        <f t="shared" ref="M21:N21" si="11">M22+M27+M34+M44+M46</f>
        <v>0</v>
      </c>
      <c r="N21" s="3">
        <f t="shared" si="11"/>
        <v>0</v>
      </c>
      <c r="O21" s="3">
        <f t="shared" si="1"/>
        <v>35074791</v>
      </c>
      <c r="P21" s="3">
        <f>P22+P27+P34+P44+P46</f>
        <v>34738313</v>
      </c>
      <c r="Q21" s="3">
        <f>Q22+Q27+Q34+Q44+Q46</f>
        <v>34113063</v>
      </c>
    </row>
    <row r="22" spans="1:17" x14ac:dyDescent="0.25">
      <c r="A22" s="37">
        <v>321</v>
      </c>
      <c r="B22" s="38" t="s">
        <v>87</v>
      </c>
      <c r="C22" s="1">
        <f>SUM(C23:C26)</f>
        <v>2656000</v>
      </c>
      <c r="D22" s="1">
        <f t="shared" ref="D22:K22" si="12">SUM(D23:D26)</f>
        <v>1255000</v>
      </c>
      <c r="E22" s="1">
        <f t="shared" si="12"/>
        <v>0</v>
      </c>
      <c r="F22" s="1">
        <f t="shared" si="12"/>
        <v>0</v>
      </c>
      <c r="G22" s="1">
        <f t="shared" si="12"/>
        <v>0</v>
      </c>
      <c r="H22" s="1">
        <f t="shared" si="12"/>
        <v>1178500</v>
      </c>
      <c r="I22" s="1">
        <f t="shared" si="12"/>
        <v>0</v>
      </c>
      <c r="J22" s="1">
        <f t="shared" si="12"/>
        <v>41500</v>
      </c>
      <c r="K22" s="1">
        <f t="shared" si="12"/>
        <v>0</v>
      </c>
      <c r="L22" s="1">
        <f t="shared" ref="L22" si="13">SUM(L23:L26)</f>
        <v>0</v>
      </c>
      <c r="M22" s="1">
        <f t="shared" ref="M22:N22" si="14">SUM(M23:M26)</f>
        <v>0</v>
      </c>
      <c r="N22" s="1">
        <f t="shared" si="14"/>
        <v>0</v>
      </c>
      <c r="O22" s="1">
        <f t="shared" si="1"/>
        <v>2475000</v>
      </c>
      <c r="P22" s="1">
        <f>SUM(P23:P26)</f>
        <v>2475000</v>
      </c>
      <c r="Q22" s="1">
        <f>SUM(Q23:Q26)</f>
        <v>2475000</v>
      </c>
    </row>
    <row r="23" spans="1:17" x14ac:dyDescent="0.25">
      <c r="A23" s="39">
        <v>3211</v>
      </c>
      <c r="B23" s="40" t="s">
        <v>20</v>
      </c>
      <c r="C23" s="2">
        <v>671000</v>
      </c>
      <c r="D23" s="2">
        <v>250000</v>
      </c>
      <c r="E23" s="2">
        <v>0</v>
      </c>
      <c r="F23" s="2"/>
      <c r="G23" s="2">
        <v>0</v>
      </c>
      <c r="H23" s="2">
        <v>340000</v>
      </c>
      <c r="I23" s="2">
        <v>0</v>
      </c>
      <c r="J23" s="2">
        <v>0</v>
      </c>
      <c r="K23" s="2"/>
      <c r="L23" s="2"/>
      <c r="M23" s="2"/>
      <c r="N23" s="2"/>
      <c r="O23" s="2">
        <f t="shared" si="1"/>
        <v>590000</v>
      </c>
      <c r="P23" s="2">
        <v>590000</v>
      </c>
      <c r="Q23" s="2">
        <v>590000</v>
      </c>
    </row>
    <row r="24" spans="1:17" x14ac:dyDescent="0.25">
      <c r="A24" s="39">
        <v>3212</v>
      </c>
      <c r="B24" s="40" t="s">
        <v>88</v>
      </c>
      <c r="C24" s="2">
        <v>1530000</v>
      </c>
      <c r="D24" s="2">
        <v>850000</v>
      </c>
      <c r="E24" s="2">
        <v>0</v>
      </c>
      <c r="F24" s="2"/>
      <c r="G24" s="2">
        <v>0</v>
      </c>
      <c r="H24" s="2">
        <v>680000</v>
      </c>
      <c r="I24" s="2">
        <v>0</v>
      </c>
      <c r="J24" s="2">
        <v>0</v>
      </c>
      <c r="K24" s="2"/>
      <c r="L24" s="2"/>
      <c r="M24" s="2"/>
      <c r="N24" s="2"/>
      <c r="O24" s="2">
        <f t="shared" si="1"/>
        <v>1530000</v>
      </c>
      <c r="P24" s="2">
        <v>1530000</v>
      </c>
      <c r="Q24" s="2">
        <v>1530000</v>
      </c>
    </row>
    <row r="25" spans="1:17" x14ac:dyDescent="0.25">
      <c r="A25" s="39">
        <v>3213</v>
      </c>
      <c r="B25" s="40" t="s">
        <v>21</v>
      </c>
      <c r="C25" s="2">
        <v>400000</v>
      </c>
      <c r="D25" s="2">
        <v>155000</v>
      </c>
      <c r="E25" s="2">
        <v>0</v>
      </c>
      <c r="F25" s="2"/>
      <c r="G25" s="2">
        <v>0</v>
      </c>
      <c r="H25" s="2">
        <v>108500</v>
      </c>
      <c r="I25" s="2">
        <v>0</v>
      </c>
      <c r="J25" s="2">
        <v>41500</v>
      </c>
      <c r="K25" s="2"/>
      <c r="L25" s="2"/>
      <c r="M25" s="2"/>
      <c r="N25" s="2"/>
      <c r="O25" s="2">
        <f t="shared" si="1"/>
        <v>305000</v>
      </c>
      <c r="P25" s="2">
        <v>305000</v>
      </c>
      <c r="Q25" s="2">
        <v>305000</v>
      </c>
    </row>
    <row r="26" spans="1:17" x14ac:dyDescent="0.25">
      <c r="A26" s="39">
        <v>3214</v>
      </c>
      <c r="B26" s="40" t="s">
        <v>89</v>
      </c>
      <c r="C26" s="2">
        <v>55000</v>
      </c>
      <c r="D26" s="2">
        <v>0</v>
      </c>
      <c r="E26" s="2">
        <v>0</v>
      </c>
      <c r="F26" s="2"/>
      <c r="G26" s="2">
        <v>0</v>
      </c>
      <c r="H26" s="2">
        <v>50000</v>
      </c>
      <c r="I26" s="2">
        <v>0</v>
      </c>
      <c r="J26" s="2">
        <v>0</v>
      </c>
      <c r="K26" s="2"/>
      <c r="L26" s="2"/>
      <c r="M26" s="2"/>
      <c r="N26" s="2"/>
      <c r="O26" s="2">
        <f t="shared" si="1"/>
        <v>50000</v>
      </c>
      <c r="P26" s="2">
        <v>50000</v>
      </c>
      <c r="Q26" s="2">
        <v>50000</v>
      </c>
    </row>
    <row r="27" spans="1:17" x14ac:dyDescent="0.25">
      <c r="A27" s="37">
        <v>322</v>
      </c>
      <c r="B27" s="38" t="s">
        <v>22</v>
      </c>
      <c r="C27" s="1">
        <f>SUM(C28:C33)</f>
        <v>17175342</v>
      </c>
      <c r="D27" s="1">
        <f t="shared" ref="D27:K27" si="15">SUM(D28:D33)</f>
        <v>7945000</v>
      </c>
      <c r="E27" s="1">
        <f t="shared" si="15"/>
        <v>0</v>
      </c>
      <c r="F27" s="1">
        <f t="shared" si="15"/>
        <v>0</v>
      </c>
      <c r="G27" s="1">
        <f t="shared" si="15"/>
        <v>0</v>
      </c>
      <c r="H27" s="1">
        <f t="shared" si="15"/>
        <v>9643809</v>
      </c>
      <c r="I27" s="1">
        <f t="shared" si="15"/>
        <v>0</v>
      </c>
      <c r="J27" s="1">
        <f t="shared" si="15"/>
        <v>159320</v>
      </c>
      <c r="K27" s="1">
        <f t="shared" si="15"/>
        <v>0</v>
      </c>
      <c r="L27" s="1">
        <f t="shared" ref="L27" si="16">SUM(L28:L33)</f>
        <v>0</v>
      </c>
      <c r="M27" s="1">
        <f t="shared" ref="M27:N27" si="17">SUM(M28:M33)</f>
        <v>0</v>
      </c>
      <c r="N27" s="1">
        <f t="shared" si="17"/>
        <v>0</v>
      </c>
      <c r="O27" s="1">
        <f t="shared" si="1"/>
        <v>17748129</v>
      </c>
      <c r="P27" s="1">
        <f>SUM(P28:P33)</f>
        <v>17748129</v>
      </c>
      <c r="Q27" s="1">
        <f>SUM(Q28:Q33)</f>
        <v>17748129</v>
      </c>
    </row>
    <row r="28" spans="1:17" x14ac:dyDescent="0.25">
      <c r="A28" s="39">
        <v>3221</v>
      </c>
      <c r="B28" s="40" t="s">
        <v>90</v>
      </c>
      <c r="C28" s="2">
        <v>1356166</v>
      </c>
      <c r="D28" s="2">
        <v>550000</v>
      </c>
      <c r="E28" s="2">
        <v>0</v>
      </c>
      <c r="F28" s="2"/>
      <c r="G28" s="2">
        <v>0</v>
      </c>
      <c r="H28" s="2">
        <v>806166</v>
      </c>
      <c r="I28" s="2">
        <v>0</v>
      </c>
      <c r="J28" s="2">
        <v>0</v>
      </c>
      <c r="K28" s="2"/>
      <c r="L28" s="2"/>
      <c r="M28" s="2"/>
      <c r="N28" s="2"/>
      <c r="O28" s="2">
        <f t="shared" si="1"/>
        <v>1356166</v>
      </c>
      <c r="P28" s="2">
        <v>1356166</v>
      </c>
      <c r="Q28" s="2">
        <v>1356166</v>
      </c>
    </row>
    <row r="29" spans="1:17" x14ac:dyDescent="0.25">
      <c r="A29" s="39">
        <v>3222</v>
      </c>
      <c r="B29" s="40" t="s">
        <v>23</v>
      </c>
      <c r="C29" s="2">
        <v>12458551</v>
      </c>
      <c r="D29" s="2">
        <v>6810000</v>
      </c>
      <c r="E29" s="2">
        <v>0</v>
      </c>
      <c r="F29" s="2"/>
      <c r="G29" s="2">
        <v>0</v>
      </c>
      <c r="H29" s="2">
        <v>6088218</v>
      </c>
      <c r="I29" s="2">
        <v>0</v>
      </c>
      <c r="J29" s="2">
        <v>159320</v>
      </c>
      <c r="K29" s="2"/>
      <c r="L29" s="2"/>
      <c r="M29" s="2"/>
      <c r="N29" s="2"/>
      <c r="O29" s="2">
        <f t="shared" si="1"/>
        <v>13057538</v>
      </c>
      <c r="P29" s="2">
        <v>13057538</v>
      </c>
      <c r="Q29" s="2">
        <v>13057538</v>
      </c>
    </row>
    <row r="30" spans="1:17" x14ac:dyDescent="0.25">
      <c r="A30" s="39">
        <v>3223</v>
      </c>
      <c r="B30" s="40" t="s">
        <v>24</v>
      </c>
      <c r="C30" s="2">
        <v>2017725</v>
      </c>
      <c r="D30" s="2">
        <v>400000</v>
      </c>
      <c r="E30" s="2">
        <v>0</v>
      </c>
      <c r="F30" s="2"/>
      <c r="G30" s="2">
        <v>0</v>
      </c>
      <c r="H30" s="2">
        <v>1497725</v>
      </c>
      <c r="I30" s="2">
        <v>0</v>
      </c>
      <c r="J30" s="2">
        <v>0</v>
      </c>
      <c r="K30" s="2"/>
      <c r="L30" s="2"/>
      <c r="M30" s="2"/>
      <c r="N30" s="2"/>
      <c r="O30" s="2">
        <f t="shared" si="1"/>
        <v>1897725</v>
      </c>
      <c r="P30" s="2">
        <v>1897725</v>
      </c>
      <c r="Q30" s="2">
        <v>1897725</v>
      </c>
    </row>
    <row r="31" spans="1:17" x14ac:dyDescent="0.25">
      <c r="A31" s="39">
        <v>3224</v>
      </c>
      <c r="B31" s="40" t="s">
        <v>91</v>
      </c>
      <c r="C31" s="2">
        <v>979425</v>
      </c>
      <c r="D31" s="2">
        <v>0</v>
      </c>
      <c r="E31" s="2">
        <v>0</v>
      </c>
      <c r="F31" s="2"/>
      <c r="G31" s="2">
        <v>0</v>
      </c>
      <c r="H31" s="2">
        <v>979425</v>
      </c>
      <c r="I31" s="2">
        <v>0</v>
      </c>
      <c r="J31" s="2">
        <v>0</v>
      </c>
      <c r="K31" s="2"/>
      <c r="L31" s="2"/>
      <c r="M31" s="2"/>
      <c r="N31" s="2"/>
      <c r="O31" s="2">
        <f t="shared" si="1"/>
        <v>979425</v>
      </c>
      <c r="P31" s="2">
        <v>979425</v>
      </c>
      <c r="Q31" s="2">
        <v>979425</v>
      </c>
    </row>
    <row r="32" spans="1:17" x14ac:dyDescent="0.25">
      <c r="A32" s="39">
        <v>3225</v>
      </c>
      <c r="B32" s="40" t="s">
        <v>25</v>
      </c>
      <c r="C32" s="2">
        <v>246225</v>
      </c>
      <c r="D32" s="2">
        <v>75000</v>
      </c>
      <c r="E32" s="2">
        <v>0</v>
      </c>
      <c r="F32" s="2"/>
      <c r="G32" s="2">
        <v>0</v>
      </c>
      <c r="H32" s="2">
        <v>147775</v>
      </c>
      <c r="I32" s="2">
        <v>0</v>
      </c>
      <c r="J32" s="2">
        <v>0</v>
      </c>
      <c r="K32" s="2"/>
      <c r="L32" s="2"/>
      <c r="M32" s="2"/>
      <c r="N32" s="2"/>
      <c r="O32" s="2">
        <f t="shared" si="1"/>
        <v>222775</v>
      </c>
      <c r="P32" s="2">
        <v>222775</v>
      </c>
      <c r="Q32" s="2">
        <v>222775</v>
      </c>
    </row>
    <row r="33" spans="1:17" x14ac:dyDescent="0.25">
      <c r="A33" s="39">
        <v>3227</v>
      </c>
      <c r="B33" s="40" t="s">
        <v>26</v>
      </c>
      <c r="C33" s="2">
        <v>117250</v>
      </c>
      <c r="D33" s="2">
        <v>110000</v>
      </c>
      <c r="E33" s="2">
        <v>0</v>
      </c>
      <c r="F33" s="2"/>
      <c r="G33" s="2">
        <v>0</v>
      </c>
      <c r="H33" s="2">
        <v>124500</v>
      </c>
      <c r="I33" s="2">
        <v>0</v>
      </c>
      <c r="J33" s="2">
        <v>0</v>
      </c>
      <c r="K33" s="2"/>
      <c r="L33" s="2"/>
      <c r="M33" s="2"/>
      <c r="N33" s="2"/>
      <c r="O33" s="2">
        <f t="shared" si="1"/>
        <v>234500</v>
      </c>
      <c r="P33" s="2">
        <v>234500</v>
      </c>
      <c r="Q33" s="2">
        <v>234500</v>
      </c>
    </row>
    <row r="34" spans="1:17" x14ac:dyDescent="0.25">
      <c r="A34" s="37">
        <v>323</v>
      </c>
      <c r="B34" s="38" t="s">
        <v>81</v>
      </c>
      <c r="C34" s="1">
        <f>SUM(C35:C43)</f>
        <v>12885691</v>
      </c>
      <c r="D34" s="1">
        <f t="shared" ref="D34:K34" si="18">SUM(D35:D43)</f>
        <v>3485000</v>
      </c>
      <c r="E34" s="1">
        <f t="shared" si="18"/>
        <v>50000</v>
      </c>
      <c r="F34" s="1">
        <f t="shared" si="18"/>
        <v>152500</v>
      </c>
      <c r="G34" s="1">
        <f t="shared" si="18"/>
        <v>1285960</v>
      </c>
      <c r="H34" s="1">
        <f t="shared" si="18"/>
        <v>6899380</v>
      </c>
      <c r="I34" s="1">
        <f t="shared" si="18"/>
        <v>0</v>
      </c>
      <c r="J34" s="1">
        <f t="shared" si="18"/>
        <v>1425662</v>
      </c>
      <c r="K34" s="1">
        <f t="shared" si="18"/>
        <v>0</v>
      </c>
      <c r="L34" s="1">
        <f t="shared" ref="L34" si="19">SUM(L35:L43)</f>
        <v>175000</v>
      </c>
      <c r="M34" s="1">
        <f t="shared" ref="M34:N34" si="20">SUM(M35:M43)</f>
        <v>0</v>
      </c>
      <c r="N34" s="1">
        <f t="shared" si="20"/>
        <v>0</v>
      </c>
      <c r="O34" s="1">
        <f t="shared" si="1"/>
        <v>13473502</v>
      </c>
      <c r="P34" s="1">
        <f>SUM(P35:P43)</f>
        <v>13137024</v>
      </c>
      <c r="Q34" s="1">
        <f>SUM(Q35:Q43)</f>
        <v>12511774</v>
      </c>
    </row>
    <row r="35" spans="1:17" x14ac:dyDescent="0.25">
      <c r="A35" s="39">
        <v>3231</v>
      </c>
      <c r="B35" s="40" t="s">
        <v>27</v>
      </c>
      <c r="C35" s="2">
        <v>1247918</v>
      </c>
      <c r="D35" s="2">
        <v>435000</v>
      </c>
      <c r="E35" s="2">
        <v>0</v>
      </c>
      <c r="F35" s="2"/>
      <c r="G35" s="2"/>
      <c r="H35" s="2">
        <v>717325</v>
      </c>
      <c r="I35" s="2">
        <v>0</v>
      </c>
      <c r="J35" s="2">
        <v>0</v>
      </c>
      <c r="K35" s="2"/>
      <c r="L35" s="2"/>
      <c r="M35" s="2"/>
      <c r="N35" s="2"/>
      <c r="O35" s="2">
        <f t="shared" si="1"/>
        <v>1152325</v>
      </c>
      <c r="P35" s="2">
        <v>1152325</v>
      </c>
      <c r="Q35" s="2">
        <v>1152325</v>
      </c>
    </row>
    <row r="36" spans="1:17" x14ac:dyDescent="0.25">
      <c r="A36" s="39">
        <v>3232</v>
      </c>
      <c r="B36" s="40" t="s">
        <v>28</v>
      </c>
      <c r="C36" s="2">
        <v>2417688</v>
      </c>
      <c r="D36" s="2">
        <v>250000</v>
      </c>
      <c r="E36" s="2">
        <v>0</v>
      </c>
      <c r="F36" s="2"/>
      <c r="G36" s="2"/>
      <c r="H36" s="2">
        <v>1643138</v>
      </c>
      <c r="I36" s="2">
        <v>0</v>
      </c>
      <c r="J36" s="2">
        <v>630000</v>
      </c>
      <c r="K36" s="2"/>
      <c r="L36" s="2">
        <v>175000</v>
      </c>
      <c r="M36" s="2"/>
      <c r="N36" s="2"/>
      <c r="O36" s="2">
        <f t="shared" si="1"/>
        <v>2698138</v>
      </c>
      <c r="P36" s="2">
        <v>2383138</v>
      </c>
      <c r="Q36" s="2">
        <v>2068138</v>
      </c>
    </row>
    <row r="37" spans="1:17" x14ac:dyDescent="0.25">
      <c r="A37" s="39">
        <v>3233</v>
      </c>
      <c r="B37" s="40" t="s">
        <v>29</v>
      </c>
      <c r="C37" s="2">
        <v>275663</v>
      </c>
      <c r="D37" s="2">
        <v>0</v>
      </c>
      <c r="E37" s="2">
        <v>0</v>
      </c>
      <c r="F37" s="2"/>
      <c r="G37" s="2"/>
      <c r="H37" s="2">
        <v>270000</v>
      </c>
      <c r="I37" s="2">
        <v>0</v>
      </c>
      <c r="J37" s="27">
        <v>8000</v>
      </c>
      <c r="K37" s="2"/>
      <c r="L37" s="2"/>
      <c r="M37" s="2"/>
      <c r="N37" s="2"/>
      <c r="O37" s="2">
        <f t="shared" si="1"/>
        <v>278000</v>
      </c>
      <c r="P37" s="2">
        <v>278000</v>
      </c>
      <c r="Q37" s="2">
        <v>290000</v>
      </c>
    </row>
    <row r="38" spans="1:17" x14ac:dyDescent="0.25">
      <c r="A38" s="39">
        <v>3234</v>
      </c>
      <c r="B38" s="40" t="s">
        <v>30</v>
      </c>
      <c r="C38" s="2">
        <v>2216407</v>
      </c>
      <c r="D38" s="2">
        <v>1250000</v>
      </c>
      <c r="E38" s="2">
        <v>0</v>
      </c>
      <c r="F38" s="2"/>
      <c r="G38" s="2"/>
      <c r="H38" s="2">
        <v>890045</v>
      </c>
      <c r="I38" s="2">
        <v>0</v>
      </c>
      <c r="J38" s="2">
        <v>76080</v>
      </c>
      <c r="K38" s="2"/>
      <c r="L38" s="2"/>
      <c r="M38" s="2"/>
      <c r="N38" s="2">
        <v>0</v>
      </c>
      <c r="O38" s="2">
        <f t="shared" si="1"/>
        <v>2216125</v>
      </c>
      <c r="P38" s="2">
        <v>2216125</v>
      </c>
      <c r="Q38" s="2">
        <v>2216125</v>
      </c>
    </row>
    <row r="39" spans="1:17" x14ac:dyDescent="0.25">
      <c r="A39" s="39">
        <v>3235</v>
      </c>
      <c r="B39" s="40" t="s">
        <v>31</v>
      </c>
      <c r="C39" s="2">
        <v>221875</v>
      </c>
      <c r="D39" s="2">
        <v>0</v>
      </c>
      <c r="E39" s="2">
        <v>0</v>
      </c>
      <c r="F39" s="2"/>
      <c r="G39" s="2">
        <v>859045</v>
      </c>
      <c r="H39" s="2">
        <v>105</v>
      </c>
      <c r="I39" s="2">
        <v>0</v>
      </c>
      <c r="J39" s="27">
        <v>314874</v>
      </c>
      <c r="K39" s="2"/>
      <c r="L39" s="2"/>
      <c r="M39" s="2"/>
      <c r="N39" s="2">
        <v>0</v>
      </c>
      <c r="O39" s="2">
        <f t="shared" si="1"/>
        <v>1174024</v>
      </c>
      <c r="P39" s="2">
        <v>1239837</v>
      </c>
      <c r="Q39" s="2">
        <v>964108</v>
      </c>
    </row>
    <row r="40" spans="1:17" x14ac:dyDescent="0.25">
      <c r="A40" s="39">
        <v>3236</v>
      </c>
      <c r="B40" s="40" t="s">
        <v>32</v>
      </c>
      <c r="C40" s="2">
        <v>1432500</v>
      </c>
      <c r="D40" s="2">
        <v>450000</v>
      </c>
      <c r="E40" s="2">
        <v>0</v>
      </c>
      <c r="F40" s="2"/>
      <c r="G40" s="2"/>
      <c r="H40" s="2">
        <v>437500</v>
      </c>
      <c r="I40" s="2">
        <v>0</v>
      </c>
      <c r="J40" s="2">
        <v>0</v>
      </c>
      <c r="K40" s="2"/>
      <c r="L40" s="2"/>
      <c r="M40" s="2"/>
      <c r="N40" s="2">
        <v>0</v>
      </c>
      <c r="O40" s="2">
        <f t="shared" ref="O40:O71" si="21">SUM(D40:N40)</f>
        <v>887500</v>
      </c>
      <c r="P40" s="2">
        <v>887500</v>
      </c>
      <c r="Q40" s="2">
        <v>887500</v>
      </c>
    </row>
    <row r="41" spans="1:17" x14ac:dyDescent="0.25">
      <c r="A41" s="39">
        <v>3237</v>
      </c>
      <c r="B41" s="40" t="s">
        <v>33</v>
      </c>
      <c r="C41" s="2">
        <v>1148349</v>
      </c>
      <c r="D41" s="2">
        <v>0</v>
      </c>
      <c r="E41" s="2">
        <v>0</v>
      </c>
      <c r="F41" s="2"/>
      <c r="G41" s="2"/>
      <c r="H41" s="2">
        <v>821523</v>
      </c>
      <c r="I41" s="2">
        <v>0</v>
      </c>
      <c r="J41" s="4">
        <v>359208</v>
      </c>
      <c r="K41" s="2"/>
      <c r="L41" s="2"/>
      <c r="M41" s="2"/>
      <c r="N41" s="2">
        <v>0</v>
      </c>
      <c r="O41" s="2">
        <f t="shared" si="21"/>
        <v>1180731</v>
      </c>
      <c r="P41" s="2">
        <v>1113600</v>
      </c>
      <c r="Q41" s="2">
        <v>1067079</v>
      </c>
    </row>
    <row r="42" spans="1:17" x14ac:dyDescent="0.25">
      <c r="A42" s="39">
        <v>3238</v>
      </c>
      <c r="B42" s="40" t="s">
        <v>34</v>
      </c>
      <c r="C42" s="2">
        <v>1515840</v>
      </c>
      <c r="D42" s="2">
        <v>450000</v>
      </c>
      <c r="E42" s="2">
        <v>0</v>
      </c>
      <c r="F42" s="2"/>
      <c r="G42" s="2"/>
      <c r="H42" s="2">
        <v>1114708</v>
      </c>
      <c r="I42" s="2">
        <v>0</v>
      </c>
      <c r="J42" s="2">
        <v>37500</v>
      </c>
      <c r="K42" s="2"/>
      <c r="L42" s="2"/>
      <c r="M42" s="2"/>
      <c r="N42" s="2">
        <v>0</v>
      </c>
      <c r="O42" s="2">
        <f t="shared" si="21"/>
        <v>1602208</v>
      </c>
      <c r="P42" s="2">
        <v>1602208</v>
      </c>
      <c r="Q42" s="2">
        <v>1602208</v>
      </c>
    </row>
    <row r="43" spans="1:17" x14ac:dyDescent="0.25">
      <c r="A43" s="39">
        <v>3239</v>
      </c>
      <c r="B43" s="40" t="s">
        <v>35</v>
      </c>
      <c r="C43" s="2">
        <v>2409451</v>
      </c>
      <c r="D43" s="2">
        <v>650000</v>
      </c>
      <c r="E43" s="2">
        <v>50000</v>
      </c>
      <c r="F43" s="2">
        <v>152500</v>
      </c>
      <c r="G43" s="2">
        <v>426915</v>
      </c>
      <c r="H43" s="2">
        <v>1005036</v>
      </c>
      <c r="I43" s="2">
        <v>0</v>
      </c>
      <c r="J43" s="2">
        <v>0</v>
      </c>
      <c r="K43" s="2"/>
      <c r="L43" s="2"/>
      <c r="M43" s="2"/>
      <c r="N43" s="2">
        <v>0</v>
      </c>
      <c r="O43" s="2">
        <f t="shared" si="21"/>
        <v>2284451</v>
      </c>
      <c r="P43" s="2">
        <v>2264291</v>
      </c>
      <c r="Q43" s="2">
        <v>2264291</v>
      </c>
    </row>
    <row r="44" spans="1:17" x14ac:dyDescent="0.25">
      <c r="A44" s="43">
        <v>324</v>
      </c>
      <c r="B44" s="44" t="s">
        <v>36</v>
      </c>
      <c r="C44" s="24">
        <f>C45</f>
        <v>132500</v>
      </c>
      <c r="D44" s="24">
        <f t="shared" ref="D44:K44" si="22">D45</f>
        <v>0</v>
      </c>
      <c r="E44" s="24">
        <f t="shared" si="22"/>
        <v>0</v>
      </c>
      <c r="F44" s="24">
        <f t="shared" si="22"/>
        <v>0</v>
      </c>
      <c r="G44" s="24">
        <f t="shared" si="22"/>
        <v>0</v>
      </c>
      <c r="H44" s="24">
        <f t="shared" si="22"/>
        <v>10000</v>
      </c>
      <c r="I44" s="24">
        <f t="shared" si="22"/>
        <v>0</v>
      </c>
      <c r="J44" s="24">
        <f t="shared" si="22"/>
        <v>65000</v>
      </c>
      <c r="K44" s="24">
        <f t="shared" si="22"/>
        <v>0</v>
      </c>
      <c r="L44" s="24">
        <f t="shared" ref="L44" si="23">L45</f>
        <v>0</v>
      </c>
      <c r="M44" s="24">
        <f t="shared" ref="M44:N44" si="24">M45</f>
        <v>0</v>
      </c>
      <c r="N44" s="24">
        <f t="shared" si="24"/>
        <v>0</v>
      </c>
      <c r="O44" s="24">
        <f t="shared" si="21"/>
        <v>75000</v>
      </c>
      <c r="P44" s="24">
        <f>P45</f>
        <v>75000</v>
      </c>
      <c r="Q44" s="24">
        <f>Q45</f>
        <v>75000</v>
      </c>
    </row>
    <row r="45" spans="1:17" x14ac:dyDescent="0.25">
      <c r="A45" s="45">
        <v>3241</v>
      </c>
      <c r="B45" s="46" t="s">
        <v>36</v>
      </c>
      <c r="C45" s="4">
        <v>132500</v>
      </c>
      <c r="D45" s="4">
        <v>0</v>
      </c>
      <c r="E45" s="4">
        <v>0</v>
      </c>
      <c r="F45" s="4"/>
      <c r="G45" s="4"/>
      <c r="H45" s="4">
        <v>10000</v>
      </c>
      <c r="I45" s="4">
        <v>0</v>
      </c>
      <c r="J45" s="4">
        <v>65000</v>
      </c>
      <c r="K45" s="4">
        <v>0</v>
      </c>
      <c r="L45" s="4"/>
      <c r="M45" s="4"/>
      <c r="N45" s="4"/>
      <c r="O45" s="4">
        <f t="shared" si="21"/>
        <v>75000</v>
      </c>
      <c r="P45" s="4">
        <v>75000</v>
      </c>
      <c r="Q45" s="4">
        <v>75000</v>
      </c>
    </row>
    <row r="46" spans="1:17" x14ac:dyDescent="0.25">
      <c r="A46" s="43">
        <v>329</v>
      </c>
      <c r="B46" s="47" t="s">
        <v>42</v>
      </c>
      <c r="C46" s="1">
        <f>SUM(C47:C53)</f>
        <v>1385828</v>
      </c>
      <c r="D46" s="1">
        <f t="shared" ref="D46:K46" si="25">SUM(D47:D53)</f>
        <v>155000</v>
      </c>
      <c r="E46" s="1">
        <f t="shared" si="25"/>
        <v>0</v>
      </c>
      <c r="F46" s="1">
        <f>SUM(F47:F53)</f>
        <v>398000</v>
      </c>
      <c r="G46" s="1">
        <f t="shared" si="25"/>
        <v>0</v>
      </c>
      <c r="H46" s="1">
        <f t="shared" si="25"/>
        <v>695000</v>
      </c>
      <c r="I46" s="1">
        <f t="shared" si="25"/>
        <v>0</v>
      </c>
      <c r="J46" s="1">
        <f t="shared" si="25"/>
        <v>55160</v>
      </c>
      <c r="K46" s="1">
        <f t="shared" si="25"/>
        <v>0</v>
      </c>
      <c r="L46" s="1">
        <f t="shared" ref="L46" si="26">SUM(L47:L53)</f>
        <v>0</v>
      </c>
      <c r="M46" s="1">
        <f t="shared" ref="M46:N46" si="27">SUM(M47:M53)</f>
        <v>0</v>
      </c>
      <c r="N46" s="1">
        <f t="shared" si="27"/>
        <v>0</v>
      </c>
      <c r="O46" s="1">
        <f t="shared" si="21"/>
        <v>1303160</v>
      </c>
      <c r="P46" s="1">
        <f>SUM(P47:P53)</f>
        <v>1303160</v>
      </c>
      <c r="Q46" s="1">
        <f>SUM(Q47:Q53)</f>
        <v>1303160</v>
      </c>
    </row>
    <row r="47" spans="1:17" x14ac:dyDescent="0.25">
      <c r="A47" s="39">
        <v>3291</v>
      </c>
      <c r="B47" s="40" t="s">
        <v>92</v>
      </c>
      <c r="C47" s="2">
        <v>55000</v>
      </c>
      <c r="D47" s="2">
        <v>0</v>
      </c>
      <c r="E47" s="2">
        <v>0</v>
      </c>
      <c r="F47" s="2">
        <v>55000</v>
      </c>
      <c r="G47" s="2"/>
      <c r="H47" s="2"/>
      <c r="I47" s="2">
        <v>0</v>
      </c>
      <c r="J47" s="2">
        <v>0</v>
      </c>
      <c r="K47" s="2"/>
      <c r="L47" s="2"/>
      <c r="M47" s="2"/>
      <c r="N47" s="2"/>
      <c r="O47" s="2">
        <f t="shared" si="21"/>
        <v>55000</v>
      </c>
      <c r="P47" s="2">
        <v>55000</v>
      </c>
      <c r="Q47" s="2">
        <v>55000</v>
      </c>
    </row>
    <row r="48" spans="1:17" x14ac:dyDescent="0.25">
      <c r="A48" s="39">
        <v>3292</v>
      </c>
      <c r="B48" s="40" t="s">
        <v>37</v>
      </c>
      <c r="C48" s="2">
        <v>650000</v>
      </c>
      <c r="D48" s="2">
        <v>155000</v>
      </c>
      <c r="E48" s="2">
        <v>0</v>
      </c>
      <c r="F48" s="2"/>
      <c r="G48" s="2"/>
      <c r="H48" s="2">
        <v>495000</v>
      </c>
      <c r="I48" s="2">
        <v>0</v>
      </c>
      <c r="J48" s="2">
        <v>0</v>
      </c>
      <c r="K48" s="2"/>
      <c r="L48" s="2"/>
      <c r="M48" s="2"/>
      <c r="N48" s="2"/>
      <c r="O48" s="2">
        <f t="shared" si="21"/>
        <v>650000</v>
      </c>
      <c r="P48" s="2">
        <v>650000</v>
      </c>
      <c r="Q48" s="2">
        <v>650000</v>
      </c>
    </row>
    <row r="49" spans="1:17" x14ac:dyDescent="0.25">
      <c r="A49" s="39">
        <v>3293</v>
      </c>
      <c r="B49" s="40" t="s">
        <v>38</v>
      </c>
      <c r="C49" s="2">
        <v>235875</v>
      </c>
      <c r="D49" s="2">
        <v>0</v>
      </c>
      <c r="E49" s="2">
        <v>0</v>
      </c>
      <c r="F49" s="2">
        <v>0</v>
      </c>
      <c r="G49" s="2"/>
      <c r="H49" s="2">
        <v>200000</v>
      </c>
      <c r="I49" s="2">
        <v>0</v>
      </c>
      <c r="J49" s="2"/>
      <c r="K49" s="2"/>
      <c r="L49" s="2"/>
      <c r="M49" s="2"/>
      <c r="N49" s="2"/>
      <c r="O49" s="2">
        <f t="shared" si="21"/>
        <v>200000</v>
      </c>
      <c r="P49" s="2">
        <v>200000</v>
      </c>
      <c r="Q49" s="2">
        <v>200000</v>
      </c>
    </row>
    <row r="50" spans="1:17" x14ac:dyDescent="0.25">
      <c r="A50" s="39">
        <v>3294</v>
      </c>
      <c r="B50" s="40" t="s">
        <v>39</v>
      </c>
      <c r="C50" s="2">
        <v>66000</v>
      </c>
      <c r="D50" s="2">
        <v>0</v>
      </c>
      <c r="E50" s="2">
        <v>0</v>
      </c>
      <c r="F50" s="2">
        <v>55000</v>
      </c>
      <c r="G50" s="2"/>
      <c r="H50" s="2"/>
      <c r="I50" s="2">
        <v>0</v>
      </c>
      <c r="J50" s="2">
        <v>0</v>
      </c>
      <c r="K50" s="2"/>
      <c r="L50" s="2"/>
      <c r="M50" s="2"/>
      <c r="N50" s="2"/>
      <c r="O50" s="2">
        <f t="shared" si="21"/>
        <v>55000</v>
      </c>
      <c r="P50" s="2">
        <v>55000</v>
      </c>
      <c r="Q50" s="2">
        <v>55000</v>
      </c>
    </row>
    <row r="51" spans="1:17" x14ac:dyDescent="0.25">
      <c r="A51" s="39">
        <v>3295</v>
      </c>
      <c r="B51" s="40" t="s">
        <v>40</v>
      </c>
      <c r="C51" s="2">
        <v>98500</v>
      </c>
      <c r="D51" s="2">
        <v>0</v>
      </c>
      <c r="E51" s="2">
        <v>0</v>
      </c>
      <c r="F51" s="2">
        <v>93000</v>
      </c>
      <c r="G51" s="2"/>
      <c r="H51" s="2">
        <v>0</v>
      </c>
      <c r="I51" s="2">
        <v>0</v>
      </c>
      <c r="J51" s="2">
        <v>0</v>
      </c>
      <c r="K51" s="2"/>
      <c r="L51" s="2"/>
      <c r="M51" s="2"/>
      <c r="N51" s="2"/>
      <c r="O51" s="2">
        <f t="shared" si="21"/>
        <v>93000</v>
      </c>
      <c r="P51" s="2">
        <v>93000</v>
      </c>
      <c r="Q51" s="2">
        <v>93000</v>
      </c>
    </row>
    <row r="52" spans="1:17" x14ac:dyDescent="0.25">
      <c r="A52" s="39">
        <v>3296</v>
      </c>
      <c r="B52" s="40" t="s">
        <v>41</v>
      </c>
      <c r="C52" s="2">
        <v>0</v>
      </c>
      <c r="D52" s="2">
        <v>0</v>
      </c>
      <c r="E52" s="2">
        <v>0</v>
      </c>
      <c r="F52" s="2">
        <v>0</v>
      </c>
      <c r="G52" s="2"/>
      <c r="H52" s="2">
        <f t="shared" ref="H52" si="28">SUM(I52:K52)</f>
        <v>0</v>
      </c>
      <c r="I52" s="2">
        <v>0</v>
      </c>
      <c r="J52" s="2">
        <v>0</v>
      </c>
      <c r="K52" s="2"/>
      <c r="L52" s="2"/>
      <c r="M52" s="2"/>
      <c r="N52" s="2"/>
      <c r="O52" s="2">
        <f t="shared" si="21"/>
        <v>0</v>
      </c>
      <c r="P52" s="2">
        <v>0</v>
      </c>
      <c r="Q52" s="2">
        <v>0</v>
      </c>
    </row>
    <row r="53" spans="1:17" x14ac:dyDescent="0.25">
      <c r="A53" s="39">
        <v>3299</v>
      </c>
      <c r="B53" s="40" t="s">
        <v>42</v>
      </c>
      <c r="C53" s="2">
        <v>280453</v>
      </c>
      <c r="D53" s="2">
        <v>0</v>
      </c>
      <c r="E53" s="2">
        <v>0</v>
      </c>
      <c r="F53" s="2">
        <v>195000</v>
      </c>
      <c r="G53" s="2"/>
      <c r="H53" s="2"/>
      <c r="I53" s="2">
        <v>0</v>
      </c>
      <c r="J53" s="48">
        <v>55160</v>
      </c>
      <c r="K53" s="2"/>
      <c r="L53" s="2"/>
      <c r="M53" s="2"/>
      <c r="N53" s="2"/>
      <c r="O53" s="2">
        <f t="shared" si="21"/>
        <v>250160</v>
      </c>
      <c r="P53" s="2">
        <v>250160</v>
      </c>
      <c r="Q53" s="2">
        <v>250160</v>
      </c>
    </row>
    <row r="54" spans="1:17" x14ac:dyDescent="0.25">
      <c r="A54" s="49">
        <v>34</v>
      </c>
      <c r="B54" s="50" t="s">
        <v>76</v>
      </c>
      <c r="C54" s="3">
        <f>C55+C58</f>
        <v>231000</v>
      </c>
      <c r="D54" s="3">
        <f t="shared" ref="D54:G54" si="29">D55+D58</f>
        <v>0</v>
      </c>
      <c r="E54" s="3">
        <f t="shared" si="29"/>
        <v>0</v>
      </c>
      <c r="F54" s="3">
        <f t="shared" si="29"/>
        <v>151000</v>
      </c>
      <c r="G54" s="3">
        <f t="shared" si="29"/>
        <v>0</v>
      </c>
      <c r="H54" s="3">
        <f t="shared" ref="H54" si="30">H55+H58</f>
        <v>0</v>
      </c>
      <c r="I54" s="3">
        <f t="shared" ref="I54" si="31">I55+I58</f>
        <v>0</v>
      </c>
      <c r="J54" s="3">
        <f t="shared" ref="J54" si="32">J55+J58</f>
        <v>0</v>
      </c>
      <c r="K54" s="3">
        <f t="shared" ref="K54" si="33">K55+K58</f>
        <v>0</v>
      </c>
      <c r="L54" s="3">
        <f t="shared" ref="L54" si="34">L55+L58</f>
        <v>0</v>
      </c>
      <c r="M54" s="3">
        <f t="shared" ref="M54" si="35">M55+M58</f>
        <v>0</v>
      </c>
      <c r="N54" s="3">
        <f t="shared" ref="N54" si="36">N55+N58</f>
        <v>0</v>
      </c>
      <c r="O54" s="3">
        <f t="shared" si="21"/>
        <v>151000</v>
      </c>
      <c r="P54" s="3">
        <f>P55+P58</f>
        <v>151000</v>
      </c>
      <c r="Q54" s="3">
        <f>Q55+Q58</f>
        <v>151000</v>
      </c>
    </row>
    <row r="55" spans="1:17" x14ac:dyDescent="0.25">
      <c r="A55" s="43">
        <v>342</v>
      </c>
      <c r="B55" s="47" t="s">
        <v>71</v>
      </c>
      <c r="C55" s="1">
        <f>SUM(C56:C57)</f>
        <v>0</v>
      </c>
      <c r="D55" s="1">
        <f t="shared" ref="D55:G55" si="37">SUM(D56:D57)</f>
        <v>0</v>
      </c>
      <c r="E55" s="1">
        <f t="shared" si="37"/>
        <v>0</v>
      </c>
      <c r="F55" s="1">
        <f t="shared" si="37"/>
        <v>0</v>
      </c>
      <c r="G55" s="1">
        <f t="shared" si="37"/>
        <v>0</v>
      </c>
      <c r="H55" s="1">
        <f t="shared" ref="H55" si="38">SUM(H56:H57)</f>
        <v>0</v>
      </c>
      <c r="I55" s="1">
        <f t="shared" ref="I55" si="39">SUM(I56:I57)</f>
        <v>0</v>
      </c>
      <c r="J55" s="1">
        <f t="shared" ref="J55" si="40">SUM(J56:J57)</f>
        <v>0</v>
      </c>
      <c r="K55" s="1">
        <f t="shared" ref="K55" si="41">SUM(K56:K57)</f>
        <v>0</v>
      </c>
      <c r="L55" s="1">
        <f t="shared" ref="L55" si="42">SUM(L56:L57)</f>
        <v>0</v>
      </c>
      <c r="M55" s="1">
        <f t="shared" ref="M55" si="43">SUM(M56:M57)</f>
        <v>0</v>
      </c>
      <c r="N55" s="1">
        <f t="shared" ref="N55" si="44">SUM(N56:N57)</f>
        <v>0</v>
      </c>
      <c r="O55" s="1">
        <f t="shared" si="21"/>
        <v>0</v>
      </c>
      <c r="P55" s="1">
        <f>SUM(P56:P57)</f>
        <v>0</v>
      </c>
      <c r="Q55" s="1">
        <f t="shared" ref="Q55" si="45">P55</f>
        <v>0</v>
      </c>
    </row>
    <row r="56" spans="1:17" x14ac:dyDescent="0.25">
      <c r="A56" s="51">
        <v>3422</v>
      </c>
      <c r="B56" s="52" t="s">
        <v>77</v>
      </c>
      <c r="C56" s="2">
        <v>0</v>
      </c>
      <c r="D56" s="2">
        <v>0</v>
      </c>
      <c r="E56" s="2">
        <v>0</v>
      </c>
      <c r="F56" s="2"/>
      <c r="G56" s="2"/>
      <c r="H56" s="2"/>
      <c r="I56" s="2"/>
      <c r="J56" s="2"/>
      <c r="K56" s="2"/>
      <c r="L56" s="2"/>
      <c r="M56" s="2"/>
      <c r="N56" s="2"/>
      <c r="O56" s="2">
        <f t="shared" si="21"/>
        <v>0</v>
      </c>
      <c r="P56" s="2">
        <v>0</v>
      </c>
      <c r="Q56" s="2">
        <v>0</v>
      </c>
    </row>
    <row r="57" spans="1:17" s="20" customFormat="1" x14ac:dyDescent="0.25">
      <c r="A57" s="53">
        <v>3423</v>
      </c>
      <c r="B57" s="54" t="s">
        <v>72</v>
      </c>
      <c r="C57" s="4">
        <v>0</v>
      </c>
      <c r="D57" s="4">
        <v>0</v>
      </c>
      <c r="E57" s="4">
        <v>0</v>
      </c>
      <c r="F57" s="4"/>
      <c r="G57" s="4"/>
      <c r="H57" s="4"/>
      <c r="I57" s="4"/>
      <c r="J57" s="4"/>
      <c r="K57" s="4"/>
      <c r="L57" s="4"/>
      <c r="M57" s="4"/>
      <c r="N57" s="4"/>
      <c r="O57" s="4">
        <f t="shared" si="21"/>
        <v>0</v>
      </c>
      <c r="P57" s="4">
        <v>0</v>
      </c>
      <c r="Q57" s="4">
        <v>0</v>
      </c>
    </row>
    <row r="58" spans="1:17" x14ac:dyDescent="0.25">
      <c r="A58" s="37">
        <v>343</v>
      </c>
      <c r="B58" s="38" t="s">
        <v>43</v>
      </c>
      <c r="C58" s="1">
        <f>SUM(C59:C62)</f>
        <v>231000</v>
      </c>
      <c r="D58" s="1">
        <f t="shared" ref="D58:N58" si="46">SUM(D59:D62)</f>
        <v>0</v>
      </c>
      <c r="E58" s="1">
        <f t="shared" si="46"/>
        <v>0</v>
      </c>
      <c r="F58" s="1">
        <f t="shared" si="46"/>
        <v>151000</v>
      </c>
      <c r="G58" s="1">
        <f t="shared" si="46"/>
        <v>0</v>
      </c>
      <c r="H58" s="1">
        <f t="shared" si="46"/>
        <v>0</v>
      </c>
      <c r="I58" s="1">
        <f t="shared" si="46"/>
        <v>0</v>
      </c>
      <c r="J58" s="1">
        <f t="shared" si="46"/>
        <v>0</v>
      </c>
      <c r="K58" s="1">
        <f t="shared" si="46"/>
        <v>0</v>
      </c>
      <c r="L58" s="1">
        <f t="shared" si="46"/>
        <v>0</v>
      </c>
      <c r="M58" s="1">
        <f t="shared" si="46"/>
        <v>0</v>
      </c>
      <c r="N58" s="1">
        <f t="shared" si="46"/>
        <v>0</v>
      </c>
      <c r="O58" s="1">
        <f t="shared" si="21"/>
        <v>151000</v>
      </c>
      <c r="P58" s="1">
        <f>SUM(P59:P62)</f>
        <v>151000</v>
      </c>
      <c r="Q58" s="1">
        <f t="shared" ref="Q58" si="47">P58</f>
        <v>151000</v>
      </c>
    </row>
    <row r="59" spans="1:17" x14ac:dyDescent="0.25">
      <c r="A59" s="39">
        <v>3431</v>
      </c>
      <c r="B59" s="40" t="s">
        <v>44</v>
      </c>
      <c r="C59" s="2">
        <v>215000</v>
      </c>
      <c r="D59" s="2">
        <v>0</v>
      </c>
      <c r="E59" s="2">
        <v>0</v>
      </c>
      <c r="F59" s="2">
        <v>135000</v>
      </c>
      <c r="G59" s="2"/>
      <c r="H59" s="2"/>
      <c r="I59" s="2"/>
      <c r="J59" s="2"/>
      <c r="K59" s="2"/>
      <c r="L59" s="2"/>
      <c r="M59" s="2"/>
      <c r="N59" s="2"/>
      <c r="O59" s="2">
        <f t="shared" si="21"/>
        <v>135000</v>
      </c>
      <c r="P59" s="2">
        <v>135000</v>
      </c>
      <c r="Q59" s="2">
        <v>135000</v>
      </c>
    </row>
    <row r="60" spans="1:17" x14ac:dyDescent="0.25">
      <c r="A60" s="39">
        <v>3432</v>
      </c>
      <c r="B60" s="40" t="s">
        <v>45</v>
      </c>
      <c r="C60" s="2">
        <v>1000</v>
      </c>
      <c r="D60" s="2">
        <v>0</v>
      </c>
      <c r="E60" s="2">
        <v>0</v>
      </c>
      <c r="F60" s="2">
        <v>1000</v>
      </c>
      <c r="G60" s="2"/>
      <c r="H60" s="2"/>
      <c r="I60" s="2"/>
      <c r="J60" s="2"/>
      <c r="K60" s="2"/>
      <c r="L60" s="2"/>
      <c r="M60" s="2"/>
      <c r="N60" s="2"/>
      <c r="O60" s="2">
        <f t="shared" si="21"/>
        <v>1000</v>
      </c>
      <c r="P60" s="2">
        <v>1000</v>
      </c>
      <c r="Q60" s="2">
        <v>1000</v>
      </c>
    </row>
    <row r="61" spans="1:17" x14ac:dyDescent="0.25">
      <c r="A61" s="39">
        <v>3433</v>
      </c>
      <c r="B61" s="40" t="s">
        <v>46</v>
      </c>
      <c r="C61" s="2">
        <v>15000</v>
      </c>
      <c r="D61" s="2">
        <v>0</v>
      </c>
      <c r="E61" s="2">
        <v>0</v>
      </c>
      <c r="F61" s="2">
        <v>15000</v>
      </c>
      <c r="G61" s="2"/>
      <c r="H61" s="2"/>
      <c r="I61" s="2"/>
      <c r="J61" s="2"/>
      <c r="K61" s="2"/>
      <c r="L61" s="2"/>
      <c r="M61" s="2"/>
      <c r="N61" s="2"/>
      <c r="O61" s="2">
        <f t="shared" si="21"/>
        <v>15000</v>
      </c>
      <c r="P61" s="2">
        <v>15000</v>
      </c>
      <c r="Q61" s="2">
        <v>15000</v>
      </c>
    </row>
    <row r="62" spans="1:17" x14ac:dyDescent="0.25">
      <c r="A62" s="39">
        <v>3434</v>
      </c>
      <c r="B62" s="40" t="s">
        <v>47</v>
      </c>
      <c r="C62" s="2">
        <v>0</v>
      </c>
      <c r="D62" s="2">
        <v>0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>
        <f t="shared" si="21"/>
        <v>0</v>
      </c>
      <c r="P62" s="2">
        <v>0</v>
      </c>
      <c r="Q62" s="2">
        <v>0</v>
      </c>
    </row>
    <row r="63" spans="1:17" x14ac:dyDescent="0.25">
      <c r="A63" s="35">
        <v>37</v>
      </c>
      <c r="B63" s="36" t="s">
        <v>48</v>
      </c>
      <c r="C63" s="3">
        <f>C64+C66</f>
        <v>0</v>
      </c>
      <c r="D63" s="3">
        <f t="shared" ref="D63:N63" si="48">D64+D66</f>
        <v>0</v>
      </c>
      <c r="E63" s="3">
        <f t="shared" si="48"/>
        <v>0</v>
      </c>
      <c r="F63" s="3">
        <f t="shared" si="48"/>
        <v>0</v>
      </c>
      <c r="G63" s="3">
        <f t="shared" si="48"/>
        <v>0</v>
      </c>
      <c r="H63" s="3">
        <f t="shared" si="48"/>
        <v>0</v>
      </c>
      <c r="I63" s="3">
        <f t="shared" si="48"/>
        <v>0</v>
      </c>
      <c r="J63" s="3">
        <f t="shared" si="48"/>
        <v>0</v>
      </c>
      <c r="K63" s="3">
        <f t="shared" si="48"/>
        <v>0</v>
      </c>
      <c r="L63" s="3">
        <f t="shared" si="48"/>
        <v>0</v>
      </c>
      <c r="M63" s="3">
        <f t="shared" si="48"/>
        <v>0</v>
      </c>
      <c r="N63" s="3">
        <f t="shared" si="48"/>
        <v>0</v>
      </c>
      <c r="O63" s="3">
        <f t="shared" si="21"/>
        <v>0</v>
      </c>
      <c r="P63" s="3">
        <f t="shared" ref="P63:Q63" si="49">O63</f>
        <v>0</v>
      </c>
      <c r="Q63" s="3">
        <f t="shared" si="49"/>
        <v>0</v>
      </c>
    </row>
    <row r="64" spans="1:17" x14ac:dyDescent="0.25">
      <c r="A64" s="55">
        <v>371</v>
      </c>
      <c r="B64" s="56" t="s">
        <v>48</v>
      </c>
      <c r="C64" s="5">
        <f>C65</f>
        <v>0</v>
      </c>
      <c r="D64" s="5">
        <f t="shared" ref="D64:N64" si="50">D65</f>
        <v>0</v>
      </c>
      <c r="E64" s="5">
        <f t="shared" si="50"/>
        <v>0</v>
      </c>
      <c r="F64" s="5">
        <f t="shared" si="50"/>
        <v>0</v>
      </c>
      <c r="G64" s="5">
        <f t="shared" si="50"/>
        <v>0</v>
      </c>
      <c r="H64" s="5">
        <f t="shared" si="50"/>
        <v>0</v>
      </c>
      <c r="I64" s="5">
        <f t="shared" si="50"/>
        <v>0</v>
      </c>
      <c r="J64" s="5">
        <f t="shared" si="50"/>
        <v>0</v>
      </c>
      <c r="K64" s="5">
        <f t="shared" si="50"/>
        <v>0</v>
      </c>
      <c r="L64" s="5">
        <f t="shared" si="50"/>
        <v>0</v>
      </c>
      <c r="M64" s="5">
        <f t="shared" si="50"/>
        <v>0</v>
      </c>
      <c r="N64" s="5">
        <f t="shared" si="50"/>
        <v>0</v>
      </c>
      <c r="O64" s="5">
        <f t="shared" si="21"/>
        <v>0</v>
      </c>
      <c r="P64" s="5">
        <f t="shared" ref="P64:Q64" si="51">O64</f>
        <v>0</v>
      </c>
      <c r="Q64" s="5">
        <f t="shared" si="51"/>
        <v>0</v>
      </c>
    </row>
    <row r="65" spans="1:17" x14ac:dyDescent="0.25">
      <c r="A65" s="39">
        <v>3712</v>
      </c>
      <c r="B65" s="57" t="s">
        <v>49</v>
      </c>
      <c r="C65" s="2">
        <v>0</v>
      </c>
      <c r="D65" s="2">
        <v>0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>
        <f t="shared" si="21"/>
        <v>0</v>
      </c>
      <c r="P65" s="2">
        <f t="shared" ref="P65:Q65" si="52">O65</f>
        <v>0</v>
      </c>
      <c r="Q65" s="2">
        <f t="shared" si="52"/>
        <v>0</v>
      </c>
    </row>
    <row r="66" spans="1:17" x14ac:dyDescent="0.25">
      <c r="A66" s="58">
        <v>372</v>
      </c>
      <c r="B66" s="59" t="s">
        <v>50</v>
      </c>
      <c r="C66" s="5">
        <f>SUM(C67:C68)</f>
        <v>0</v>
      </c>
      <c r="D66" s="5">
        <f t="shared" ref="D66:N66" si="53">SUM(D67:D68)</f>
        <v>0</v>
      </c>
      <c r="E66" s="5">
        <f t="shared" si="53"/>
        <v>0</v>
      </c>
      <c r="F66" s="5">
        <f t="shared" si="53"/>
        <v>0</v>
      </c>
      <c r="G66" s="5">
        <f t="shared" si="53"/>
        <v>0</v>
      </c>
      <c r="H66" s="5">
        <f t="shared" si="53"/>
        <v>0</v>
      </c>
      <c r="I66" s="5">
        <f t="shared" si="53"/>
        <v>0</v>
      </c>
      <c r="J66" s="5">
        <f t="shared" si="53"/>
        <v>0</v>
      </c>
      <c r="K66" s="5">
        <f t="shared" si="53"/>
        <v>0</v>
      </c>
      <c r="L66" s="5">
        <f t="shared" si="53"/>
        <v>0</v>
      </c>
      <c r="M66" s="5">
        <f t="shared" si="53"/>
        <v>0</v>
      </c>
      <c r="N66" s="5">
        <f t="shared" si="53"/>
        <v>0</v>
      </c>
      <c r="O66" s="5">
        <f t="shared" si="21"/>
        <v>0</v>
      </c>
      <c r="P66" s="5">
        <f t="shared" ref="P66:Q66" si="54">O66</f>
        <v>0</v>
      </c>
      <c r="Q66" s="5">
        <f t="shared" si="54"/>
        <v>0</v>
      </c>
    </row>
    <row r="67" spans="1:17" x14ac:dyDescent="0.25">
      <c r="A67" s="39">
        <v>3721</v>
      </c>
      <c r="B67" s="40" t="s">
        <v>49</v>
      </c>
      <c r="C67" s="2">
        <v>0</v>
      </c>
      <c r="D67" s="2">
        <v>0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>
        <f t="shared" si="21"/>
        <v>0</v>
      </c>
      <c r="P67" s="2">
        <f t="shared" ref="P67:Q67" si="55">O67</f>
        <v>0</v>
      </c>
      <c r="Q67" s="2">
        <f t="shared" si="55"/>
        <v>0</v>
      </c>
    </row>
    <row r="68" spans="1:17" x14ac:dyDescent="0.25">
      <c r="A68" s="39">
        <v>3722</v>
      </c>
      <c r="B68" s="40" t="s">
        <v>70</v>
      </c>
      <c r="C68" s="2">
        <v>0</v>
      </c>
      <c r="D68" s="2">
        <v>0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>
        <f t="shared" si="21"/>
        <v>0</v>
      </c>
      <c r="P68" s="2">
        <f t="shared" ref="P68:Q68" si="56">O68</f>
        <v>0</v>
      </c>
      <c r="Q68" s="2">
        <f t="shared" si="56"/>
        <v>0</v>
      </c>
    </row>
    <row r="69" spans="1:17" x14ac:dyDescent="0.25">
      <c r="A69" s="35">
        <v>38</v>
      </c>
      <c r="B69" s="36" t="s">
        <v>51</v>
      </c>
      <c r="C69" s="3">
        <f>C70+C72</f>
        <v>0</v>
      </c>
      <c r="D69" s="3">
        <f t="shared" ref="D69:N69" si="57">D70+D72</f>
        <v>0</v>
      </c>
      <c r="E69" s="3">
        <f t="shared" si="57"/>
        <v>0</v>
      </c>
      <c r="F69" s="3">
        <f t="shared" si="57"/>
        <v>0</v>
      </c>
      <c r="G69" s="3">
        <f t="shared" si="57"/>
        <v>0</v>
      </c>
      <c r="H69" s="3">
        <f t="shared" si="57"/>
        <v>0</v>
      </c>
      <c r="I69" s="3">
        <f t="shared" si="57"/>
        <v>0</v>
      </c>
      <c r="J69" s="3">
        <f t="shared" si="57"/>
        <v>0</v>
      </c>
      <c r="K69" s="3">
        <f t="shared" si="57"/>
        <v>0</v>
      </c>
      <c r="L69" s="3">
        <f t="shared" si="57"/>
        <v>0</v>
      </c>
      <c r="M69" s="3">
        <f t="shared" si="57"/>
        <v>0</v>
      </c>
      <c r="N69" s="3">
        <f t="shared" si="57"/>
        <v>0</v>
      </c>
      <c r="O69" s="3">
        <f t="shared" si="21"/>
        <v>0</v>
      </c>
      <c r="P69" s="3">
        <f t="shared" ref="P69:Q69" si="58">O69</f>
        <v>0</v>
      </c>
      <c r="Q69" s="3">
        <f t="shared" si="58"/>
        <v>0</v>
      </c>
    </row>
    <row r="70" spans="1:17" x14ac:dyDescent="0.25">
      <c r="A70" s="55">
        <v>381</v>
      </c>
      <c r="B70" s="60" t="s">
        <v>52</v>
      </c>
      <c r="C70" s="5">
        <f>C71</f>
        <v>0</v>
      </c>
      <c r="D70" s="5">
        <f t="shared" ref="D70:N70" si="59">D71</f>
        <v>0</v>
      </c>
      <c r="E70" s="5">
        <f t="shared" si="59"/>
        <v>0</v>
      </c>
      <c r="F70" s="5">
        <f t="shared" si="59"/>
        <v>0</v>
      </c>
      <c r="G70" s="5">
        <f t="shared" si="59"/>
        <v>0</v>
      </c>
      <c r="H70" s="5">
        <f t="shared" si="59"/>
        <v>0</v>
      </c>
      <c r="I70" s="5">
        <f t="shared" si="59"/>
        <v>0</v>
      </c>
      <c r="J70" s="5">
        <f t="shared" si="59"/>
        <v>0</v>
      </c>
      <c r="K70" s="5">
        <f t="shared" si="59"/>
        <v>0</v>
      </c>
      <c r="L70" s="5">
        <f t="shared" si="59"/>
        <v>0</v>
      </c>
      <c r="M70" s="5">
        <f t="shared" si="59"/>
        <v>0</v>
      </c>
      <c r="N70" s="5">
        <f t="shared" si="59"/>
        <v>0</v>
      </c>
      <c r="O70" s="5">
        <f t="shared" si="21"/>
        <v>0</v>
      </c>
      <c r="P70" s="5">
        <f t="shared" ref="P70:Q70" si="60">O70</f>
        <v>0</v>
      </c>
      <c r="Q70" s="5">
        <f t="shared" si="60"/>
        <v>0</v>
      </c>
    </row>
    <row r="71" spans="1:17" x14ac:dyDescent="0.25">
      <c r="A71" s="61">
        <v>3811</v>
      </c>
      <c r="B71" s="62" t="s">
        <v>53</v>
      </c>
      <c r="C71" s="4">
        <v>0</v>
      </c>
      <c r="D71" s="4">
        <v>0</v>
      </c>
      <c r="E71" s="4">
        <v>0</v>
      </c>
      <c r="F71" s="4"/>
      <c r="G71" s="4"/>
      <c r="H71" s="4"/>
      <c r="I71" s="4"/>
      <c r="J71" s="4"/>
      <c r="K71" s="4"/>
      <c r="L71" s="4"/>
      <c r="M71" s="4"/>
      <c r="N71" s="4"/>
      <c r="O71" s="4">
        <f t="shared" si="21"/>
        <v>0</v>
      </c>
      <c r="P71" s="4">
        <f t="shared" ref="P71:Q71" si="61">O71</f>
        <v>0</v>
      </c>
      <c r="Q71" s="4">
        <f t="shared" si="61"/>
        <v>0</v>
      </c>
    </row>
    <row r="72" spans="1:17" x14ac:dyDescent="0.25">
      <c r="A72" s="63">
        <v>383</v>
      </c>
      <c r="B72" s="64" t="s">
        <v>68</v>
      </c>
      <c r="C72" s="1">
        <f>SUM(C73:C75)</f>
        <v>0</v>
      </c>
      <c r="D72" s="1">
        <f t="shared" ref="D72:N72" si="62">SUM(D73:D75)</f>
        <v>0</v>
      </c>
      <c r="E72" s="1">
        <f t="shared" si="62"/>
        <v>0</v>
      </c>
      <c r="F72" s="1">
        <f t="shared" si="62"/>
        <v>0</v>
      </c>
      <c r="G72" s="1">
        <f t="shared" si="62"/>
        <v>0</v>
      </c>
      <c r="H72" s="1">
        <f t="shared" si="62"/>
        <v>0</v>
      </c>
      <c r="I72" s="1">
        <f t="shared" si="62"/>
        <v>0</v>
      </c>
      <c r="J72" s="1">
        <f t="shared" si="62"/>
        <v>0</v>
      </c>
      <c r="K72" s="1">
        <f t="shared" si="62"/>
        <v>0</v>
      </c>
      <c r="L72" s="1">
        <f t="shared" si="62"/>
        <v>0</v>
      </c>
      <c r="M72" s="1">
        <f t="shared" si="62"/>
        <v>0</v>
      </c>
      <c r="N72" s="1">
        <f t="shared" si="62"/>
        <v>0</v>
      </c>
      <c r="O72" s="1">
        <f t="shared" ref="O72:O75" si="63">SUM(D72:N72)</f>
        <v>0</v>
      </c>
      <c r="P72" s="1">
        <f t="shared" ref="P72:Q72" si="64">O72</f>
        <v>0</v>
      </c>
      <c r="Q72" s="1">
        <f t="shared" si="64"/>
        <v>0</v>
      </c>
    </row>
    <row r="73" spans="1:17" x14ac:dyDescent="0.25">
      <c r="A73" s="65">
        <v>3831</v>
      </c>
      <c r="B73" s="62" t="s">
        <v>54</v>
      </c>
      <c r="C73" s="4">
        <v>0</v>
      </c>
      <c r="D73" s="4">
        <v>0</v>
      </c>
      <c r="E73" s="4">
        <v>0</v>
      </c>
      <c r="F73" s="4"/>
      <c r="G73" s="4"/>
      <c r="H73" s="4"/>
      <c r="I73" s="4"/>
      <c r="J73" s="4"/>
      <c r="K73" s="4"/>
      <c r="L73" s="4"/>
      <c r="M73" s="4"/>
      <c r="N73" s="4"/>
      <c r="O73" s="4">
        <f t="shared" si="63"/>
        <v>0</v>
      </c>
      <c r="P73" s="4">
        <f t="shared" ref="P73:Q73" si="65">O73</f>
        <v>0</v>
      </c>
      <c r="Q73" s="4">
        <f t="shared" si="65"/>
        <v>0</v>
      </c>
    </row>
    <row r="74" spans="1:17" x14ac:dyDescent="0.25">
      <c r="A74" s="65">
        <v>3833</v>
      </c>
      <c r="B74" s="66" t="s">
        <v>55</v>
      </c>
      <c r="C74" s="4">
        <v>0</v>
      </c>
      <c r="D74" s="4">
        <v>0</v>
      </c>
      <c r="E74" s="4">
        <v>0</v>
      </c>
      <c r="F74" s="4"/>
      <c r="G74" s="4"/>
      <c r="H74" s="4"/>
      <c r="I74" s="4"/>
      <c r="J74" s="4"/>
      <c r="K74" s="4"/>
      <c r="L74" s="4"/>
      <c r="M74" s="4"/>
      <c r="N74" s="4"/>
      <c r="O74" s="4">
        <f t="shared" si="63"/>
        <v>0</v>
      </c>
      <c r="P74" s="4">
        <f t="shared" ref="P74:Q74" si="66">O74</f>
        <v>0</v>
      </c>
      <c r="Q74" s="4">
        <f t="shared" si="66"/>
        <v>0</v>
      </c>
    </row>
    <row r="75" spans="1:17" x14ac:dyDescent="0.25">
      <c r="A75" s="67">
        <v>3834</v>
      </c>
      <c r="B75" s="68" t="s">
        <v>56</v>
      </c>
      <c r="C75" s="6">
        <v>0</v>
      </c>
      <c r="D75" s="6">
        <v>0</v>
      </c>
      <c r="E75" s="6">
        <v>0</v>
      </c>
      <c r="F75" s="6"/>
      <c r="G75" s="6"/>
      <c r="H75" s="6"/>
      <c r="I75" s="6"/>
      <c r="J75" s="6"/>
      <c r="K75" s="6"/>
      <c r="L75" s="6"/>
      <c r="M75" s="6"/>
      <c r="N75" s="6"/>
      <c r="O75" s="6">
        <f t="shared" si="63"/>
        <v>0</v>
      </c>
      <c r="P75" s="6">
        <f t="shared" ref="P75:Q75" si="67">O75</f>
        <v>0</v>
      </c>
      <c r="Q75" s="6">
        <f t="shared" si="67"/>
        <v>0</v>
      </c>
    </row>
    <row r="76" spans="1:17" s="23" customFormat="1" x14ac:dyDescent="0.25">
      <c r="A76" s="69">
        <v>4</v>
      </c>
      <c r="B76" s="70" t="s">
        <v>93</v>
      </c>
      <c r="C76" s="7">
        <f>C77+C81+C98</f>
        <v>21672187.84</v>
      </c>
      <c r="D76" s="7">
        <f t="shared" ref="D76:K76" si="68">D77+D81+D98</f>
        <v>0</v>
      </c>
      <c r="E76" s="7">
        <f t="shared" si="68"/>
        <v>0</v>
      </c>
      <c r="F76" s="7">
        <f t="shared" si="68"/>
        <v>0</v>
      </c>
      <c r="G76" s="7">
        <f t="shared" si="68"/>
        <v>1714040</v>
      </c>
      <c r="H76" s="7">
        <f t="shared" si="68"/>
        <v>0</v>
      </c>
      <c r="I76" s="7">
        <f t="shared" si="68"/>
        <v>0</v>
      </c>
      <c r="J76" s="7">
        <f>J77+J81+J98</f>
        <v>32787932.300000001</v>
      </c>
      <c r="K76" s="7">
        <f t="shared" si="68"/>
        <v>0</v>
      </c>
      <c r="L76" s="7">
        <f t="shared" ref="L76" si="69">L77+L81+L98</f>
        <v>0</v>
      </c>
      <c r="M76" s="7">
        <f>M77+M81+M98</f>
        <v>17649902</v>
      </c>
      <c r="N76" s="7">
        <f t="shared" ref="N76:Q76" si="70">N77+N81+N98</f>
        <v>0</v>
      </c>
      <c r="O76" s="7">
        <f t="shared" si="70"/>
        <v>52151874.299999997</v>
      </c>
      <c r="P76" s="7">
        <f t="shared" si="70"/>
        <v>15363889.300000001</v>
      </c>
      <c r="Q76" s="7">
        <f t="shared" si="70"/>
        <v>1714041.2999999998</v>
      </c>
    </row>
    <row r="77" spans="1:17" s="23" customFormat="1" x14ac:dyDescent="0.25">
      <c r="A77" s="71">
        <v>41</v>
      </c>
      <c r="B77" s="72" t="s">
        <v>57</v>
      </c>
      <c r="C77" s="8">
        <f>C78</f>
        <v>527625</v>
      </c>
      <c r="D77" s="8">
        <f t="shared" ref="D77:K77" si="71">D78</f>
        <v>0</v>
      </c>
      <c r="E77" s="8">
        <f t="shared" si="71"/>
        <v>0</v>
      </c>
      <c r="F77" s="8">
        <f t="shared" si="71"/>
        <v>0</v>
      </c>
      <c r="G77" s="8">
        <f t="shared" si="71"/>
        <v>537591</v>
      </c>
      <c r="H77" s="8">
        <f t="shared" si="71"/>
        <v>0</v>
      </c>
      <c r="I77" s="8">
        <f t="shared" si="71"/>
        <v>0</v>
      </c>
      <c r="J77" s="8">
        <f t="shared" si="71"/>
        <v>0</v>
      </c>
      <c r="K77" s="8">
        <f t="shared" si="71"/>
        <v>0</v>
      </c>
      <c r="L77" s="8">
        <f t="shared" ref="L77" si="72">L78</f>
        <v>0</v>
      </c>
      <c r="M77" s="8">
        <f t="shared" ref="M77:Q77" si="73">M78</f>
        <v>0</v>
      </c>
      <c r="N77" s="8">
        <f t="shared" si="73"/>
        <v>0</v>
      </c>
      <c r="O77" s="8">
        <f t="shared" si="73"/>
        <v>537591</v>
      </c>
      <c r="P77" s="8">
        <f t="shared" si="73"/>
        <v>537591</v>
      </c>
      <c r="Q77" s="8">
        <f t="shared" si="73"/>
        <v>537591</v>
      </c>
    </row>
    <row r="78" spans="1:17" x14ac:dyDescent="0.25">
      <c r="A78" s="55">
        <v>412</v>
      </c>
      <c r="B78" s="60" t="s">
        <v>78</v>
      </c>
      <c r="C78" s="5">
        <f>SUM(C79:C80)</f>
        <v>527625</v>
      </c>
      <c r="D78" s="5">
        <f t="shared" ref="D78:K78" si="74">SUM(D79:D80)</f>
        <v>0</v>
      </c>
      <c r="E78" s="5">
        <f t="shared" si="74"/>
        <v>0</v>
      </c>
      <c r="F78" s="5">
        <f t="shared" si="74"/>
        <v>0</v>
      </c>
      <c r="G78" s="5">
        <f t="shared" si="74"/>
        <v>537591</v>
      </c>
      <c r="H78" s="5">
        <f t="shared" si="74"/>
        <v>0</v>
      </c>
      <c r="I78" s="5">
        <f t="shared" si="74"/>
        <v>0</v>
      </c>
      <c r="J78" s="5">
        <f t="shared" si="74"/>
        <v>0</v>
      </c>
      <c r="K78" s="5">
        <f t="shared" si="74"/>
        <v>0</v>
      </c>
      <c r="L78" s="5">
        <f t="shared" ref="L78" si="75">SUM(L79:L80)</f>
        <v>0</v>
      </c>
      <c r="M78" s="5">
        <f t="shared" ref="M78:N78" si="76">SUM(M79:M80)</f>
        <v>0</v>
      </c>
      <c r="N78" s="5">
        <f t="shared" si="76"/>
        <v>0</v>
      </c>
      <c r="O78" s="5">
        <f>SUM(D78:N78)</f>
        <v>537591</v>
      </c>
      <c r="P78" s="5">
        <f t="shared" ref="P78:Q78" si="77">O78</f>
        <v>537591</v>
      </c>
      <c r="Q78" s="5">
        <f t="shared" si="77"/>
        <v>537591</v>
      </c>
    </row>
    <row r="79" spans="1:17" x14ac:dyDescent="0.25">
      <c r="A79" s="39">
        <v>4123</v>
      </c>
      <c r="B79" s="40" t="s">
        <v>58</v>
      </c>
      <c r="C79" s="2">
        <v>527625</v>
      </c>
      <c r="D79" s="2"/>
      <c r="E79" s="2">
        <v>0</v>
      </c>
      <c r="F79" s="2"/>
      <c r="G79" s="2">
        <v>537591</v>
      </c>
      <c r="H79" s="2"/>
      <c r="I79" s="2"/>
      <c r="J79" s="2"/>
      <c r="K79" s="2"/>
      <c r="L79" s="2"/>
      <c r="M79" s="2"/>
      <c r="N79" s="2"/>
      <c r="O79" s="2">
        <f>SUM(D79:N79)</f>
        <v>537591</v>
      </c>
      <c r="P79" s="2">
        <v>537591</v>
      </c>
      <c r="Q79" s="2">
        <v>537591</v>
      </c>
    </row>
    <row r="80" spans="1:17" x14ac:dyDescent="0.25">
      <c r="A80" s="39">
        <v>4126</v>
      </c>
      <c r="B80" s="40" t="s">
        <v>69</v>
      </c>
      <c r="C80" s="2">
        <v>0</v>
      </c>
      <c r="D80" s="2"/>
      <c r="E80" s="2">
        <v>0</v>
      </c>
      <c r="F80" s="2"/>
      <c r="G80" s="2">
        <v>0</v>
      </c>
      <c r="H80" s="2"/>
      <c r="I80" s="2"/>
      <c r="J80" s="2"/>
      <c r="K80" s="2"/>
      <c r="L80" s="2"/>
      <c r="M80" s="2"/>
      <c r="N80" s="2"/>
      <c r="O80" s="2">
        <f>SUM(D80:N80)</f>
        <v>0</v>
      </c>
      <c r="P80" s="2">
        <f t="shared" ref="P80:Q80" si="78">O80</f>
        <v>0</v>
      </c>
      <c r="Q80" s="2">
        <f t="shared" si="78"/>
        <v>0</v>
      </c>
    </row>
    <row r="81" spans="1:17" x14ac:dyDescent="0.25">
      <c r="A81" s="73">
        <v>42</v>
      </c>
      <c r="B81" s="74" t="s">
        <v>94</v>
      </c>
      <c r="C81" s="9">
        <f>C82+C84+C92+C94+C96</f>
        <v>1980415</v>
      </c>
      <c r="D81" s="9">
        <f t="shared" ref="D81:K81" si="79">D82+D84+D92+D94+D96</f>
        <v>0</v>
      </c>
      <c r="E81" s="9">
        <f t="shared" si="79"/>
        <v>0</v>
      </c>
      <c r="F81" s="9">
        <f t="shared" si="79"/>
        <v>0</v>
      </c>
      <c r="G81" s="9">
        <f t="shared" si="79"/>
        <v>1117825</v>
      </c>
      <c r="H81" s="9">
        <f t="shared" si="79"/>
        <v>0</v>
      </c>
      <c r="I81" s="9">
        <f t="shared" si="79"/>
        <v>0</v>
      </c>
      <c r="J81" s="9">
        <f t="shared" si="79"/>
        <v>19623615.300000001</v>
      </c>
      <c r="K81" s="9">
        <f t="shared" si="79"/>
        <v>0</v>
      </c>
      <c r="L81" s="9">
        <f t="shared" ref="L81" si="80">L82+L84+L92+L94+L96</f>
        <v>0</v>
      </c>
      <c r="M81" s="9">
        <f t="shared" ref="M81:Q81" si="81">M82+M84+M92+M94+M96</f>
        <v>0</v>
      </c>
      <c r="N81" s="9">
        <f t="shared" si="81"/>
        <v>0</v>
      </c>
      <c r="O81" s="9">
        <f t="shared" si="81"/>
        <v>20741440.300000001</v>
      </c>
      <c r="P81" s="9">
        <f t="shared" si="81"/>
        <v>3988118.3</v>
      </c>
      <c r="Q81" s="9">
        <f t="shared" si="81"/>
        <v>1117825.2999999998</v>
      </c>
    </row>
    <row r="82" spans="1:17" x14ac:dyDescent="0.25">
      <c r="A82" s="55">
        <v>421</v>
      </c>
      <c r="B82" s="60" t="s">
        <v>59</v>
      </c>
      <c r="C82" s="5">
        <f>C83</f>
        <v>0</v>
      </c>
      <c r="D82" s="5">
        <f t="shared" ref="D82:N82" si="82">D83</f>
        <v>0</v>
      </c>
      <c r="E82" s="5">
        <f t="shared" si="82"/>
        <v>0</v>
      </c>
      <c r="F82" s="5">
        <f t="shared" si="82"/>
        <v>0</v>
      </c>
      <c r="G82" s="5">
        <f t="shared" si="82"/>
        <v>0</v>
      </c>
      <c r="H82" s="5">
        <f t="shared" si="82"/>
        <v>0</v>
      </c>
      <c r="I82" s="5">
        <f t="shared" si="82"/>
        <v>0</v>
      </c>
      <c r="J82" s="5">
        <f t="shared" si="82"/>
        <v>0</v>
      </c>
      <c r="K82" s="5">
        <f t="shared" si="82"/>
        <v>0</v>
      </c>
      <c r="L82" s="5">
        <f t="shared" si="82"/>
        <v>0</v>
      </c>
      <c r="M82" s="5">
        <f t="shared" si="82"/>
        <v>0</v>
      </c>
      <c r="N82" s="5">
        <f t="shared" si="82"/>
        <v>0</v>
      </c>
      <c r="O82" s="5">
        <f>SUM(D82:N82)</f>
        <v>0</v>
      </c>
      <c r="P82" s="5">
        <f t="shared" ref="P82:Q82" si="83">O82</f>
        <v>0</v>
      </c>
      <c r="Q82" s="5">
        <f t="shared" si="83"/>
        <v>0</v>
      </c>
    </row>
    <row r="83" spans="1:17" x14ac:dyDescent="0.25">
      <c r="A83" s="39">
        <v>4212</v>
      </c>
      <c r="B83" s="40" t="s">
        <v>60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f>SUM(D83:N83)</f>
        <v>0</v>
      </c>
      <c r="P83" s="2">
        <f t="shared" ref="P83:Q83" si="84">O83</f>
        <v>0</v>
      </c>
      <c r="Q83" s="2">
        <f t="shared" si="84"/>
        <v>0</v>
      </c>
    </row>
    <row r="84" spans="1:17" x14ac:dyDescent="0.25">
      <c r="A84" s="55">
        <v>422</v>
      </c>
      <c r="B84" s="60" t="s">
        <v>79</v>
      </c>
      <c r="C84" s="5">
        <f>SUM(C85:C91)</f>
        <v>1898340</v>
      </c>
      <c r="D84" s="5">
        <f t="shared" ref="D84:I84" si="85">SUM(D85:D91)</f>
        <v>0</v>
      </c>
      <c r="E84" s="5">
        <v>0</v>
      </c>
      <c r="F84" s="5">
        <f t="shared" si="85"/>
        <v>0</v>
      </c>
      <c r="G84" s="5">
        <f t="shared" si="85"/>
        <v>1090325</v>
      </c>
      <c r="H84" s="5">
        <f t="shared" si="85"/>
        <v>0</v>
      </c>
      <c r="I84" s="5">
        <f t="shared" si="85"/>
        <v>0</v>
      </c>
      <c r="J84" s="5">
        <f>SUM(J85:J91)</f>
        <v>19333015.300000001</v>
      </c>
      <c r="K84" s="5">
        <f t="shared" ref="K84" si="86">SUM(K85:K91)</f>
        <v>0</v>
      </c>
      <c r="L84" s="5">
        <f t="shared" ref="L84" si="87">SUM(L85:L91)</f>
        <v>0</v>
      </c>
      <c r="M84" s="5">
        <f t="shared" ref="M84" si="88">SUM(M85:M91)</f>
        <v>0</v>
      </c>
      <c r="N84" s="5">
        <f t="shared" ref="N84" si="89">SUM(N85:N91)</f>
        <v>0</v>
      </c>
      <c r="O84" s="5">
        <f t="shared" ref="O84" si="90">SUM(O85:O91)</f>
        <v>20423340.300000001</v>
      </c>
      <c r="P84" s="5">
        <f>SUM(P85:P91)</f>
        <v>3960618.3</v>
      </c>
      <c r="Q84" s="5">
        <f>SUM(Q85:Q91)</f>
        <v>1090325.2999999998</v>
      </c>
    </row>
    <row r="85" spans="1:17" x14ac:dyDescent="0.25">
      <c r="A85" s="39">
        <v>4221</v>
      </c>
      <c r="B85" s="40" t="s">
        <v>61</v>
      </c>
      <c r="C85" s="2">
        <v>375200</v>
      </c>
      <c r="D85" s="2">
        <v>0</v>
      </c>
      <c r="E85" s="2">
        <v>0</v>
      </c>
      <c r="F85" s="2">
        <v>0</v>
      </c>
      <c r="G85" s="2">
        <v>844200</v>
      </c>
      <c r="H85" s="2"/>
      <c r="I85" s="2">
        <v>0</v>
      </c>
      <c r="J85" s="27">
        <v>4038843.3</v>
      </c>
      <c r="K85" s="2"/>
      <c r="L85" s="2"/>
      <c r="M85" s="2"/>
      <c r="N85" s="2"/>
      <c r="O85" s="2">
        <f t="shared" ref="O85:O96" si="91">SUM(D85:N85)</f>
        <v>4883043.3</v>
      </c>
      <c r="P85" s="2">
        <v>3714493.3</v>
      </c>
      <c r="Q85" s="2">
        <v>844200.29999999981</v>
      </c>
    </row>
    <row r="86" spans="1:17" x14ac:dyDescent="0.25">
      <c r="A86" s="39">
        <v>4222</v>
      </c>
      <c r="B86" s="40" t="s">
        <v>62</v>
      </c>
      <c r="C86" s="2">
        <v>0</v>
      </c>
      <c r="D86" s="2">
        <v>0</v>
      </c>
      <c r="E86" s="2">
        <v>0</v>
      </c>
      <c r="F86" s="2">
        <v>0</v>
      </c>
      <c r="G86" s="2">
        <v>58625</v>
      </c>
      <c r="H86" s="2"/>
      <c r="I86" s="2"/>
      <c r="J86" s="2">
        <v>0</v>
      </c>
      <c r="K86" s="2"/>
      <c r="L86" s="2"/>
      <c r="M86" s="2"/>
      <c r="N86" s="2"/>
      <c r="O86" s="2">
        <f t="shared" si="91"/>
        <v>58625</v>
      </c>
      <c r="P86" s="2">
        <v>58625</v>
      </c>
      <c r="Q86" s="2">
        <v>58625</v>
      </c>
    </row>
    <row r="87" spans="1:17" x14ac:dyDescent="0.25">
      <c r="A87" s="75">
        <v>4223</v>
      </c>
      <c r="B87" s="76" t="s">
        <v>95</v>
      </c>
      <c r="C87" s="6">
        <v>28140</v>
      </c>
      <c r="D87" s="6">
        <v>0</v>
      </c>
      <c r="E87" s="6">
        <v>0</v>
      </c>
      <c r="F87" s="6">
        <v>0</v>
      </c>
      <c r="G87" s="6"/>
      <c r="H87" s="6"/>
      <c r="I87" s="6"/>
      <c r="J87" s="6">
        <v>0</v>
      </c>
      <c r="K87" s="6"/>
      <c r="L87" s="6"/>
      <c r="M87" s="6"/>
      <c r="N87" s="6"/>
      <c r="O87" s="6">
        <f t="shared" si="91"/>
        <v>0</v>
      </c>
      <c r="P87" s="6">
        <v>0</v>
      </c>
      <c r="Q87" s="6">
        <v>0</v>
      </c>
    </row>
    <row r="88" spans="1:17" x14ac:dyDescent="0.25">
      <c r="A88" s="39">
        <v>4224</v>
      </c>
      <c r="B88" s="40" t="s">
        <v>96</v>
      </c>
      <c r="C88" s="2">
        <v>1495000</v>
      </c>
      <c r="D88" s="2">
        <v>0</v>
      </c>
      <c r="E88" s="2">
        <v>0</v>
      </c>
      <c r="F88" s="2">
        <v>0</v>
      </c>
      <c r="G88" s="2">
        <v>187500</v>
      </c>
      <c r="H88" s="2"/>
      <c r="I88" s="2"/>
      <c r="J88" s="2">
        <v>15294172</v>
      </c>
      <c r="K88" s="2"/>
      <c r="L88" s="2"/>
      <c r="M88" s="2"/>
      <c r="N88" s="2"/>
      <c r="O88" s="2">
        <f t="shared" si="91"/>
        <v>15481672</v>
      </c>
      <c r="P88" s="2">
        <v>187500</v>
      </c>
      <c r="Q88" s="2">
        <v>187500</v>
      </c>
    </row>
    <row r="89" spans="1:17" x14ac:dyDescent="0.25">
      <c r="A89" s="61">
        <v>4225</v>
      </c>
      <c r="B89" s="62" t="s">
        <v>97</v>
      </c>
      <c r="C89" s="2">
        <v>0</v>
      </c>
      <c r="D89" s="2">
        <v>0</v>
      </c>
      <c r="E89" s="2">
        <v>0</v>
      </c>
      <c r="F89" s="2">
        <v>0</v>
      </c>
      <c r="G89" s="2"/>
      <c r="H89" s="2"/>
      <c r="I89" s="2"/>
      <c r="J89" s="2">
        <v>0</v>
      </c>
      <c r="K89" s="2"/>
      <c r="L89" s="2"/>
      <c r="M89" s="2"/>
      <c r="N89" s="2"/>
      <c r="O89" s="2">
        <f t="shared" si="91"/>
        <v>0</v>
      </c>
      <c r="P89" s="2">
        <v>0</v>
      </c>
      <c r="Q89" s="2">
        <v>0</v>
      </c>
    </row>
    <row r="90" spans="1:17" x14ac:dyDescent="0.25">
      <c r="A90" s="61">
        <v>4226</v>
      </c>
      <c r="B90" s="77" t="s">
        <v>63</v>
      </c>
      <c r="C90" s="2">
        <v>0</v>
      </c>
      <c r="D90" s="2">
        <v>0</v>
      </c>
      <c r="E90" s="2">
        <v>0</v>
      </c>
      <c r="F90" s="2">
        <v>0</v>
      </c>
      <c r="G90" s="2"/>
      <c r="H90" s="2"/>
      <c r="I90" s="2"/>
      <c r="J90" s="2">
        <v>0</v>
      </c>
      <c r="K90" s="2"/>
      <c r="L90" s="2"/>
      <c r="M90" s="2"/>
      <c r="N90" s="2"/>
      <c r="O90" s="2">
        <f t="shared" si="91"/>
        <v>0</v>
      </c>
      <c r="P90" s="2">
        <v>0</v>
      </c>
      <c r="Q90" s="2">
        <v>0</v>
      </c>
    </row>
    <row r="91" spans="1:17" x14ac:dyDescent="0.25">
      <c r="A91" s="39">
        <v>4227</v>
      </c>
      <c r="B91" s="40" t="s">
        <v>98</v>
      </c>
      <c r="C91" s="2">
        <v>0</v>
      </c>
      <c r="D91" s="2">
        <v>0</v>
      </c>
      <c r="E91" s="2">
        <v>0</v>
      </c>
      <c r="F91" s="2">
        <v>0</v>
      </c>
      <c r="G91" s="2"/>
      <c r="H91" s="2"/>
      <c r="I91" s="2"/>
      <c r="J91" s="2">
        <v>0</v>
      </c>
      <c r="K91" s="2"/>
      <c r="L91" s="2"/>
      <c r="M91" s="2"/>
      <c r="N91" s="2"/>
      <c r="O91" s="2">
        <f t="shared" si="91"/>
        <v>0</v>
      </c>
      <c r="P91" s="2">
        <v>0</v>
      </c>
      <c r="Q91" s="2">
        <v>0</v>
      </c>
    </row>
    <row r="92" spans="1:17" x14ac:dyDescent="0.25">
      <c r="A92" s="37">
        <v>423</v>
      </c>
      <c r="B92" s="38" t="s">
        <v>80</v>
      </c>
      <c r="C92" s="1">
        <f>C93</f>
        <v>0</v>
      </c>
      <c r="D92" s="1">
        <f t="shared" ref="D92:K92" si="92">D93</f>
        <v>0</v>
      </c>
      <c r="E92" s="1">
        <f t="shared" si="92"/>
        <v>0</v>
      </c>
      <c r="F92" s="1">
        <f t="shared" si="92"/>
        <v>0</v>
      </c>
      <c r="G92" s="1">
        <f t="shared" si="92"/>
        <v>0</v>
      </c>
      <c r="H92" s="1">
        <f t="shared" si="92"/>
        <v>0</v>
      </c>
      <c r="I92" s="1">
        <f t="shared" si="92"/>
        <v>0</v>
      </c>
      <c r="J92" s="1">
        <f t="shared" si="92"/>
        <v>290600</v>
      </c>
      <c r="K92" s="1">
        <f t="shared" si="92"/>
        <v>0</v>
      </c>
      <c r="L92" s="1">
        <f t="shared" ref="L92" si="93">L93</f>
        <v>0</v>
      </c>
      <c r="M92" s="1">
        <f t="shared" ref="M92:N92" si="94">M93</f>
        <v>0</v>
      </c>
      <c r="N92" s="1">
        <f t="shared" si="94"/>
        <v>0</v>
      </c>
      <c r="O92" s="1">
        <f t="shared" si="91"/>
        <v>290600</v>
      </c>
      <c r="P92" s="1">
        <f>P93</f>
        <v>0</v>
      </c>
      <c r="Q92" s="1">
        <f t="shared" ref="Q92" si="95">P92</f>
        <v>0</v>
      </c>
    </row>
    <row r="93" spans="1:17" x14ac:dyDescent="0.25">
      <c r="A93" s="65">
        <v>4231</v>
      </c>
      <c r="B93" s="78" t="s">
        <v>99</v>
      </c>
      <c r="C93" s="17">
        <v>0</v>
      </c>
      <c r="D93" s="17">
        <v>0</v>
      </c>
      <c r="E93" s="17">
        <v>0</v>
      </c>
      <c r="F93" s="17">
        <v>0</v>
      </c>
      <c r="G93" s="17"/>
      <c r="H93" s="17">
        <v>0</v>
      </c>
      <c r="I93" s="17"/>
      <c r="J93" s="17">
        <v>290600</v>
      </c>
      <c r="K93" s="17"/>
      <c r="L93" s="17"/>
      <c r="M93" s="17"/>
      <c r="N93" s="17"/>
      <c r="O93" s="17">
        <f t="shared" si="91"/>
        <v>290600</v>
      </c>
      <c r="P93" s="17">
        <v>0</v>
      </c>
      <c r="Q93" s="17">
        <v>0</v>
      </c>
    </row>
    <row r="94" spans="1:17" x14ac:dyDescent="0.25">
      <c r="A94" s="63">
        <v>424</v>
      </c>
      <c r="B94" s="64" t="s">
        <v>100</v>
      </c>
      <c r="C94" s="13">
        <f>C95</f>
        <v>0</v>
      </c>
      <c r="D94" s="13">
        <f t="shared" ref="D94:N94" si="96">D95</f>
        <v>0</v>
      </c>
      <c r="E94" s="13">
        <f t="shared" si="96"/>
        <v>0</v>
      </c>
      <c r="F94" s="13">
        <f t="shared" si="96"/>
        <v>0</v>
      </c>
      <c r="G94" s="13">
        <f t="shared" si="96"/>
        <v>0</v>
      </c>
      <c r="H94" s="13">
        <f t="shared" si="96"/>
        <v>0</v>
      </c>
      <c r="I94" s="13">
        <f t="shared" si="96"/>
        <v>0</v>
      </c>
      <c r="J94" s="13">
        <f t="shared" si="96"/>
        <v>0</v>
      </c>
      <c r="K94" s="13">
        <f t="shared" si="96"/>
        <v>0</v>
      </c>
      <c r="L94" s="13">
        <f t="shared" si="96"/>
        <v>0</v>
      </c>
      <c r="M94" s="13">
        <f t="shared" si="96"/>
        <v>0</v>
      </c>
      <c r="N94" s="13">
        <f t="shared" si="96"/>
        <v>0</v>
      </c>
      <c r="O94" s="13">
        <f t="shared" si="91"/>
        <v>0</v>
      </c>
      <c r="P94" s="13">
        <f t="shared" ref="P94:Q94" si="97">O94</f>
        <v>0</v>
      </c>
      <c r="Q94" s="13">
        <f t="shared" si="97"/>
        <v>0</v>
      </c>
    </row>
    <row r="95" spans="1:17" x14ac:dyDescent="0.25">
      <c r="A95" s="65">
        <v>4241</v>
      </c>
      <c r="B95" s="78" t="s">
        <v>64</v>
      </c>
      <c r="C95" s="17">
        <v>0</v>
      </c>
      <c r="D95" s="17">
        <v>0</v>
      </c>
      <c r="E95" s="17">
        <v>0</v>
      </c>
      <c r="F95" s="17">
        <v>0</v>
      </c>
      <c r="G95" s="17"/>
      <c r="H95" s="17"/>
      <c r="I95" s="17"/>
      <c r="J95" s="17">
        <v>0</v>
      </c>
      <c r="K95" s="17"/>
      <c r="L95" s="17"/>
      <c r="M95" s="17"/>
      <c r="N95" s="17"/>
      <c r="O95" s="17">
        <f t="shared" si="91"/>
        <v>0</v>
      </c>
      <c r="P95" s="17">
        <f t="shared" ref="P95:Q95" si="98">O95</f>
        <v>0</v>
      </c>
      <c r="Q95" s="17">
        <f t="shared" si="98"/>
        <v>0</v>
      </c>
    </row>
    <row r="96" spans="1:17" x14ac:dyDescent="0.25">
      <c r="A96" s="63">
        <v>426</v>
      </c>
      <c r="B96" s="64" t="s">
        <v>101</v>
      </c>
      <c r="C96" s="13">
        <f>C97</f>
        <v>82075</v>
      </c>
      <c r="D96" s="13">
        <f t="shared" ref="D96:N96" si="99">D97</f>
        <v>0</v>
      </c>
      <c r="E96" s="13">
        <f t="shared" si="99"/>
        <v>0</v>
      </c>
      <c r="F96" s="13">
        <f t="shared" si="99"/>
        <v>0</v>
      </c>
      <c r="G96" s="13">
        <f t="shared" si="99"/>
        <v>27500</v>
      </c>
      <c r="H96" s="13">
        <f t="shared" si="99"/>
        <v>0</v>
      </c>
      <c r="I96" s="13">
        <f t="shared" si="99"/>
        <v>0</v>
      </c>
      <c r="J96" s="13">
        <f t="shared" si="99"/>
        <v>0</v>
      </c>
      <c r="K96" s="13">
        <f t="shared" si="99"/>
        <v>0</v>
      </c>
      <c r="L96" s="13">
        <f t="shared" si="99"/>
        <v>0</v>
      </c>
      <c r="M96" s="13">
        <f t="shared" si="99"/>
        <v>0</v>
      </c>
      <c r="N96" s="13">
        <f t="shared" si="99"/>
        <v>0</v>
      </c>
      <c r="O96" s="13">
        <f t="shared" si="91"/>
        <v>27500</v>
      </c>
      <c r="P96" s="13">
        <f t="shared" ref="P96:Q96" si="100">O96</f>
        <v>27500</v>
      </c>
      <c r="Q96" s="13">
        <f t="shared" si="100"/>
        <v>27500</v>
      </c>
    </row>
    <row r="97" spans="1:17" x14ac:dyDescent="0.25">
      <c r="A97" s="65">
        <v>4262</v>
      </c>
      <c r="B97" s="78" t="s">
        <v>65</v>
      </c>
      <c r="C97" s="17">
        <v>82075</v>
      </c>
      <c r="D97" s="17">
        <v>0</v>
      </c>
      <c r="E97" s="17">
        <v>0</v>
      </c>
      <c r="F97" s="17">
        <v>0</v>
      </c>
      <c r="G97" s="17">
        <v>27500</v>
      </c>
      <c r="H97" s="17"/>
      <c r="I97" s="17"/>
      <c r="J97" s="17">
        <v>0</v>
      </c>
      <c r="K97" s="17"/>
      <c r="L97" s="17"/>
      <c r="M97" s="17"/>
      <c r="N97" s="17"/>
      <c r="O97" s="17">
        <v>27500</v>
      </c>
      <c r="P97" s="17">
        <v>27500</v>
      </c>
      <c r="Q97" s="17">
        <v>27500</v>
      </c>
    </row>
    <row r="98" spans="1:17" x14ac:dyDescent="0.25">
      <c r="A98" s="79">
        <v>45</v>
      </c>
      <c r="B98" s="80" t="s">
        <v>102</v>
      </c>
      <c r="C98" s="14">
        <f>C99</f>
        <v>19164147.84</v>
      </c>
      <c r="D98" s="14">
        <f t="shared" ref="D98:K99" si="101">D99</f>
        <v>0</v>
      </c>
      <c r="E98" s="14">
        <f t="shared" si="101"/>
        <v>0</v>
      </c>
      <c r="F98" s="14">
        <f t="shared" si="101"/>
        <v>0</v>
      </c>
      <c r="G98" s="14">
        <f t="shared" si="101"/>
        <v>58624</v>
      </c>
      <c r="H98" s="14">
        <f t="shared" si="101"/>
        <v>0</v>
      </c>
      <c r="I98" s="14">
        <f t="shared" si="101"/>
        <v>0</v>
      </c>
      <c r="J98" s="14">
        <f t="shared" si="101"/>
        <v>13164317</v>
      </c>
      <c r="K98" s="14">
        <f t="shared" si="101"/>
        <v>0</v>
      </c>
      <c r="L98" s="14">
        <f t="shared" ref="L98:L99" si="102">L99</f>
        <v>0</v>
      </c>
      <c r="M98" s="14">
        <f t="shared" ref="M98:Q99" si="103">M99</f>
        <v>17649902</v>
      </c>
      <c r="N98" s="14">
        <f t="shared" si="103"/>
        <v>0</v>
      </c>
      <c r="O98" s="14">
        <f>SUM(D98:N98)</f>
        <v>30872843</v>
      </c>
      <c r="P98" s="14">
        <f t="shared" si="103"/>
        <v>10838180</v>
      </c>
      <c r="Q98" s="14">
        <f t="shared" si="103"/>
        <v>58625</v>
      </c>
    </row>
    <row r="99" spans="1:17" x14ac:dyDescent="0.25">
      <c r="A99" s="63">
        <v>451</v>
      </c>
      <c r="B99" s="64" t="s">
        <v>103</v>
      </c>
      <c r="C99" s="13">
        <f>C100</f>
        <v>19164147.84</v>
      </c>
      <c r="D99" s="13">
        <f t="shared" si="101"/>
        <v>0</v>
      </c>
      <c r="E99" s="13">
        <f t="shared" si="101"/>
        <v>0</v>
      </c>
      <c r="F99" s="13">
        <f t="shared" si="101"/>
        <v>0</v>
      </c>
      <c r="G99" s="13">
        <f t="shared" si="101"/>
        <v>58624</v>
      </c>
      <c r="H99" s="13">
        <f t="shared" si="101"/>
        <v>0</v>
      </c>
      <c r="I99" s="13">
        <f t="shared" si="101"/>
        <v>0</v>
      </c>
      <c r="J99" s="13">
        <f t="shared" si="101"/>
        <v>13164317</v>
      </c>
      <c r="K99" s="13">
        <f t="shared" si="101"/>
        <v>0</v>
      </c>
      <c r="L99" s="13">
        <f t="shared" si="102"/>
        <v>0</v>
      </c>
      <c r="M99" s="13">
        <f t="shared" si="103"/>
        <v>17649902</v>
      </c>
      <c r="N99" s="13">
        <f t="shared" si="103"/>
        <v>0</v>
      </c>
      <c r="O99" s="13">
        <f>SUM(D99:N99)</f>
        <v>30872843</v>
      </c>
      <c r="P99" s="13">
        <f>P100</f>
        <v>10838180</v>
      </c>
      <c r="Q99" s="13">
        <f>Q100</f>
        <v>58625</v>
      </c>
    </row>
    <row r="100" spans="1:17" x14ac:dyDescent="0.25">
      <c r="A100" s="65">
        <v>4511</v>
      </c>
      <c r="B100" s="78" t="s">
        <v>103</v>
      </c>
      <c r="C100" s="17">
        <v>19164147.84</v>
      </c>
      <c r="D100" s="17">
        <v>0</v>
      </c>
      <c r="E100" s="17">
        <v>0</v>
      </c>
      <c r="F100" s="17"/>
      <c r="G100" s="17">
        <v>58624</v>
      </c>
      <c r="H100" s="17">
        <v>0</v>
      </c>
      <c r="I100" s="17"/>
      <c r="J100" s="17">
        <v>13164317</v>
      </c>
      <c r="K100" s="17">
        <v>0</v>
      </c>
      <c r="L100" s="17"/>
      <c r="M100" s="17">
        <v>17649902</v>
      </c>
      <c r="N100" s="17"/>
      <c r="O100" s="17">
        <f>SUM(D100:N100)</f>
        <v>30872843</v>
      </c>
      <c r="P100" s="17">
        <v>10838180</v>
      </c>
      <c r="Q100" s="17">
        <v>58625</v>
      </c>
    </row>
    <row r="101" spans="1:17" s="23" customFormat="1" x14ac:dyDescent="0.25">
      <c r="A101" s="81">
        <v>5</v>
      </c>
      <c r="B101" s="82" t="s">
        <v>104</v>
      </c>
      <c r="C101" s="15">
        <f t="shared" ref="C101:C103" si="104">C102</f>
        <v>0</v>
      </c>
      <c r="D101" s="15">
        <f t="shared" ref="D101:O102" si="105">D102</f>
        <v>0</v>
      </c>
      <c r="E101" s="15">
        <f t="shared" si="105"/>
        <v>0</v>
      </c>
      <c r="F101" s="15">
        <f t="shared" si="105"/>
        <v>0</v>
      </c>
      <c r="G101" s="15">
        <f t="shared" si="105"/>
        <v>0</v>
      </c>
      <c r="H101" s="15">
        <f t="shared" si="105"/>
        <v>0</v>
      </c>
      <c r="I101" s="15">
        <f t="shared" si="105"/>
        <v>0</v>
      </c>
      <c r="J101" s="15">
        <f t="shared" si="105"/>
        <v>0</v>
      </c>
      <c r="K101" s="15">
        <f t="shared" si="105"/>
        <v>0</v>
      </c>
      <c r="L101" s="15">
        <f t="shared" si="105"/>
        <v>0</v>
      </c>
      <c r="M101" s="15">
        <f t="shared" si="105"/>
        <v>0</v>
      </c>
      <c r="N101" s="15">
        <f t="shared" si="105"/>
        <v>0</v>
      </c>
      <c r="O101" s="15">
        <f t="shared" si="105"/>
        <v>0</v>
      </c>
      <c r="P101" s="15">
        <f>P102</f>
        <v>0</v>
      </c>
      <c r="Q101" s="15">
        <f t="shared" ref="Q101" si="106">P101</f>
        <v>0</v>
      </c>
    </row>
    <row r="102" spans="1:17" s="23" customFormat="1" x14ac:dyDescent="0.25">
      <c r="A102" s="83">
        <v>51</v>
      </c>
      <c r="B102" s="84" t="s">
        <v>73</v>
      </c>
      <c r="C102" s="16">
        <f t="shared" si="104"/>
        <v>0</v>
      </c>
      <c r="D102" s="16">
        <f t="shared" si="105"/>
        <v>0</v>
      </c>
      <c r="E102" s="16">
        <f t="shared" si="105"/>
        <v>0</v>
      </c>
      <c r="F102" s="16">
        <f t="shared" si="105"/>
        <v>0</v>
      </c>
      <c r="G102" s="16">
        <f t="shared" si="105"/>
        <v>0</v>
      </c>
      <c r="H102" s="16">
        <f t="shared" si="105"/>
        <v>0</v>
      </c>
      <c r="I102" s="16">
        <f t="shared" si="105"/>
        <v>0</v>
      </c>
      <c r="J102" s="16">
        <f t="shared" si="105"/>
        <v>0</v>
      </c>
      <c r="K102" s="16">
        <f t="shared" si="105"/>
        <v>0</v>
      </c>
      <c r="L102" s="16">
        <f t="shared" si="105"/>
        <v>0</v>
      </c>
      <c r="M102" s="16">
        <f t="shared" si="105"/>
        <v>0</v>
      </c>
      <c r="N102" s="16">
        <f t="shared" si="105"/>
        <v>0</v>
      </c>
      <c r="O102" s="16">
        <f t="shared" si="105"/>
        <v>0</v>
      </c>
      <c r="P102" s="16">
        <f>P103</f>
        <v>0</v>
      </c>
      <c r="Q102" s="16">
        <f t="shared" ref="Q102" si="107">P102</f>
        <v>0</v>
      </c>
    </row>
    <row r="103" spans="1:17" s="23" customFormat="1" x14ac:dyDescent="0.25">
      <c r="A103" s="65">
        <v>518</v>
      </c>
      <c r="B103" s="78" t="s">
        <v>74</v>
      </c>
      <c r="C103" s="17">
        <f t="shared" si="104"/>
        <v>0</v>
      </c>
      <c r="D103" s="17">
        <f t="shared" ref="D103:M103" si="108">D104</f>
        <v>0</v>
      </c>
      <c r="E103" s="17">
        <f t="shared" si="108"/>
        <v>0</v>
      </c>
      <c r="F103" s="17"/>
      <c r="G103" s="17">
        <f t="shared" si="108"/>
        <v>0</v>
      </c>
      <c r="H103" s="17">
        <f t="shared" si="108"/>
        <v>0</v>
      </c>
      <c r="I103" s="17">
        <f t="shared" si="108"/>
        <v>0</v>
      </c>
      <c r="J103" s="17">
        <f t="shared" si="108"/>
        <v>0</v>
      </c>
      <c r="K103" s="17">
        <f t="shared" si="108"/>
        <v>0</v>
      </c>
      <c r="L103" s="17">
        <f t="shared" si="108"/>
        <v>0</v>
      </c>
      <c r="M103" s="17">
        <f t="shared" si="108"/>
        <v>0</v>
      </c>
      <c r="N103" s="17">
        <v>0</v>
      </c>
      <c r="O103" s="17">
        <f>SUM(D103:N103)</f>
        <v>0</v>
      </c>
      <c r="P103" s="17">
        <f t="shared" ref="P103:Q103" si="109">O103</f>
        <v>0</v>
      </c>
      <c r="Q103" s="17">
        <f t="shared" si="109"/>
        <v>0</v>
      </c>
    </row>
    <row r="104" spans="1:17" s="23" customFormat="1" x14ac:dyDescent="0.25">
      <c r="A104" s="65">
        <v>5181</v>
      </c>
      <c r="B104" s="78" t="s">
        <v>75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f>SUM(D104:N104)</f>
        <v>0</v>
      </c>
      <c r="P104" s="17">
        <f t="shared" ref="P104:Q104" si="110">O104</f>
        <v>0</v>
      </c>
      <c r="Q104" s="17">
        <f t="shared" si="110"/>
        <v>0</v>
      </c>
    </row>
    <row r="105" spans="1:17" x14ac:dyDescent="0.25">
      <c r="A105" s="85"/>
      <c r="B105" s="86" t="s">
        <v>66</v>
      </c>
      <c r="C105" s="18">
        <f>C101+C76+C8</f>
        <v>120750548.84</v>
      </c>
      <c r="D105" s="18">
        <f t="shared" ref="D105:Q105" si="111">D101+D76+D8</f>
        <v>47940000</v>
      </c>
      <c r="E105" s="18">
        <f t="shared" si="111"/>
        <v>850000</v>
      </c>
      <c r="F105" s="18">
        <f t="shared" si="111"/>
        <v>701500</v>
      </c>
      <c r="G105" s="18">
        <f t="shared" si="111"/>
        <v>3000000</v>
      </c>
      <c r="H105" s="18">
        <f t="shared" si="111"/>
        <v>49788689</v>
      </c>
      <c r="I105" s="18">
        <f t="shared" si="111"/>
        <v>0</v>
      </c>
      <c r="J105" s="18">
        <f t="shared" si="111"/>
        <v>35354574.299999997</v>
      </c>
      <c r="K105" s="18">
        <f t="shared" si="111"/>
        <v>0</v>
      </c>
      <c r="L105" s="18">
        <f t="shared" si="111"/>
        <v>175000</v>
      </c>
      <c r="M105" s="18">
        <f t="shared" si="111"/>
        <v>17649902</v>
      </c>
      <c r="N105" s="18">
        <f t="shared" si="111"/>
        <v>0</v>
      </c>
      <c r="O105" s="18">
        <f t="shared" si="111"/>
        <v>155459665.30000001</v>
      </c>
      <c r="P105" s="18">
        <f t="shared" si="111"/>
        <v>118200802.3</v>
      </c>
      <c r="Q105" s="18">
        <f t="shared" si="111"/>
        <v>103925704.3</v>
      </c>
    </row>
    <row r="106" spans="1:17" x14ac:dyDescent="0.25">
      <c r="A106" s="19"/>
      <c r="B106" s="19"/>
      <c r="C106" s="92"/>
      <c r="D106" s="19"/>
      <c r="E106" s="19"/>
      <c r="F106" s="19"/>
      <c r="G106" s="19"/>
      <c r="H106" s="19"/>
      <c r="I106" s="19"/>
      <c r="K106" s="19"/>
      <c r="L106" s="19"/>
      <c r="M106" s="19"/>
      <c r="N106" s="19"/>
      <c r="O106" s="19"/>
      <c r="P106" s="19"/>
      <c r="Q106" s="19"/>
    </row>
    <row r="108" spans="1:17" x14ac:dyDescent="0.25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10" spans="1:17" x14ac:dyDescent="0.25">
      <c r="P110" s="22"/>
    </row>
  </sheetData>
  <mergeCells count="4">
    <mergeCell ref="A2:Q2"/>
    <mergeCell ref="B3:C3"/>
    <mergeCell ref="B4:Q4"/>
    <mergeCell ref="D5:O5"/>
  </mergeCell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&amp;L&amp;9Upravno vijeće
17.12.2019.&amp;R&amp;9 29. sjednica 
Točka 4. dnevnog reda</oddHeader>
    <oddFooter>&amp;L&amp;9Nastavni zavod za javno zdravstvo Dr. Andrija Štampar&amp;R&amp;9&amp;P/&amp;N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 2020-22</vt:lpstr>
      <vt:lpstr>'Plan rashoda i izdataka 2020-22'!Ispis_naslova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Ana Mikuš</cp:lastModifiedBy>
  <cp:lastPrinted>2019-12-16T14:57:39Z</cp:lastPrinted>
  <dcterms:created xsi:type="dcterms:W3CDTF">2016-10-14T09:35:55Z</dcterms:created>
  <dcterms:modified xsi:type="dcterms:W3CDTF">2019-12-16T14:57:49Z</dcterms:modified>
</cp:coreProperties>
</file>