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"/>
    </mc:Choice>
  </mc:AlternateContent>
  <xr:revisionPtr revIDLastSave="4" documentId="8_{3DD4F9BC-AEDC-41D1-B40C-946F9CE3642B}" xr6:coauthVersionLast="47" xr6:coauthVersionMax="47" xr10:uidLastSave="{9905DAFD-3AEA-4F33-99C2-864BAE226094}"/>
  <bookViews>
    <workbookView xWindow="-120" yWindow="-120" windowWidth="29040" windowHeight="15840" xr2:uid="{00000000-000D-0000-FFFF-FFFF00000000}"/>
  </bookViews>
  <sheets>
    <sheet name="Prihodi" sheetId="1" r:id="rId1"/>
    <sheet name="Rashodi" sheetId="2" r:id="rId2"/>
  </sheets>
  <definedNames>
    <definedName name="_xlnm.Print_Titles" localSheetId="1">Rashodi!$5:$6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H91" i="2" l="1"/>
  <c r="J77" i="2" l="1"/>
  <c r="G26" i="2" l="1"/>
  <c r="G16" i="2"/>
  <c r="D43" i="2" l="1"/>
  <c r="E43" i="2"/>
  <c r="F43" i="2"/>
  <c r="G43" i="2"/>
  <c r="H43" i="2"/>
  <c r="I43" i="2"/>
  <c r="J43" i="2"/>
  <c r="K43" i="2"/>
  <c r="L43" i="2"/>
  <c r="M43" i="2"/>
  <c r="D91" i="2" l="1"/>
  <c r="E91" i="2"/>
  <c r="F91" i="2"/>
  <c r="G91" i="2"/>
  <c r="I91" i="2"/>
  <c r="J91" i="2"/>
  <c r="K91" i="2"/>
  <c r="L91" i="2"/>
  <c r="M91" i="2"/>
  <c r="N91" i="2"/>
  <c r="C91" i="2"/>
  <c r="E102" i="2" l="1"/>
  <c r="E101" i="2" s="1"/>
  <c r="E100" i="2" s="1"/>
  <c r="F102" i="2"/>
  <c r="F101" i="2" s="1"/>
  <c r="F100" i="2" s="1"/>
  <c r="G102" i="2"/>
  <c r="G101" i="2" s="1"/>
  <c r="G100" i="2" s="1"/>
  <c r="H102" i="2"/>
  <c r="H101" i="2" s="1"/>
  <c r="H100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M102" i="2"/>
  <c r="M101" i="2" s="1"/>
  <c r="M100" i="2" s="1"/>
  <c r="N102" i="2"/>
  <c r="D98" i="2"/>
  <c r="D97" i="2" s="1"/>
  <c r="E98" i="2"/>
  <c r="E97" i="2" s="1"/>
  <c r="F98" i="2"/>
  <c r="F97" i="2" s="1"/>
  <c r="G98" i="2"/>
  <c r="G97" i="2" s="1"/>
  <c r="H98" i="2"/>
  <c r="H97" i="2" s="1"/>
  <c r="I98" i="2"/>
  <c r="I97" i="2" s="1"/>
  <c r="J98" i="2"/>
  <c r="J97" i="2" s="1"/>
  <c r="K98" i="2"/>
  <c r="K97" i="2" s="1"/>
  <c r="L98" i="2"/>
  <c r="M98" i="2"/>
  <c r="M97" i="2" s="1"/>
  <c r="N98" i="2"/>
  <c r="D16" i="2"/>
  <c r="E16" i="2"/>
  <c r="F16" i="2"/>
  <c r="H16" i="2"/>
  <c r="I16" i="2"/>
  <c r="J16" i="2"/>
  <c r="K16" i="2"/>
  <c r="L16" i="2"/>
  <c r="M16" i="2"/>
  <c r="N97" i="2" l="1"/>
  <c r="N101" i="2"/>
  <c r="L97" i="2"/>
  <c r="H95" i="2"/>
  <c r="H83" i="2"/>
  <c r="H81" i="2"/>
  <c r="H77" i="2"/>
  <c r="H76" i="2" s="1"/>
  <c r="H71" i="2"/>
  <c r="H69" i="2"/>
  <c r="H65" i="2"/>
  <c r="H63" i="2"/>
  <c r="H57" i="2"/>
  <c r="H54" i="2"/>
  <c r="H45" i="2"/>
  <c r="H33" i="2"/>
  <c r="H26" i="2"/>
  <c r="H21" i="2"/>
  <c r="H14" i="2"/>
  <c r="H9" i="2"/>
  <c r="F95" i="2"/>
  <c r="F83" i="2"/>
  <c r="F81" i="2"/>
  <c r="F77" i="2"/>
  <c r="F76" i="2" s="1"/>
  <c r="F71" i="2"/>
  <c r="F69" i="2"/>
  <c r="F65" i="2"/>
  <c r="F63" i="2"/>
  <c r="F57" i="2"/>
  <c r="F54" i="2"/>
  <c r="F45" i="2"/>
  <c r="F33" i="2"/>
  <c r="F26" i="2"/>
  <c r="F21" i="2"/>
  <c r="F14" i="2"/>
  <c r="F9" i="2"/>
  <c r="I95" i="2"/>
  <c r="I83" i="2"/>
  <c r="I81" i="2"/>
  <c r="I77" i="2"/>
  <c r="I76" i="2" s="1"/>
  <c r="I71" i="2"/>
  <c r="I69" i="2"/>
  <c r="I65" i="2"/>
  <c r="I63" i="2"/>
  <c r="I57" i="2"/>
  <c r="I54" i="2"/>
  <c r="I45" i="2"/>
  <c r="I33" i="2"/>
  <c r="I26" i="2"/>
  <c r="I21" i="2"/>
  <c r="I14" i="2"/>
  <c r="I9" i="2"/>
  <c r="G95" i="2"/>
  <c r="G83" i="2"/>
  <c r="G81" i="2"/>
  <c r="G77" i="2"/>
  <c r="G76" i="2" s="1"/>
  <c r="G71" i="2"/>
  <c r="G69" i="2"/>
  <c r="G65" i="2"/>
  <c r="G63" i="2"/>
  <c r="G57" i="2"/>
  <c r="G54" i="2"/>
  <c r="G45" i="2"/>
  <c r="G33" i="2"/>
  <c r="G21" i="2"/>
  <c r="G14" i="2"/>
  <c r="G9" i="2"/>
  <c r="N100" i="2" l="1"/>
  <c r="H20" i="2"/>
  <c r="H8" i="2"/>
  <c r="H68" i="2"/>
  <c r="H80" i="2"/>
  <c r="H75" i="2" s="1"/>
  <c r="H62" i="2"/>
  <c r="I62" i="2"/>
  <c r="F62" i="2"/>
  <c r="I68" i="2"/>
  <c r="F80" i="2"/>
  <c r="F75" i="2" s="1"/>
  <c r="H53" i="2"/>
  <c r="F8" i="2"/>
  <c r="F53" i="2"/>
  <c r="F68" i="2"/>
  <c r="F20" i="2"/>
  <c r="G68" i="2"/>
  <c r="I8" i="2"/>
  <c r="G62" i="2"/>
  <c r="G80" i="2"/>
  <c r="G75" i="2" s="1"/>
  <c r="I20" i="2"/>
  <c r="I53" i="2"/>
  <c r="I80" i="2"/>
  <c r="I75" i="2" s="1"/>
  <c r="G53" i="2"/>
  <c r="G20" i="2"/>
  <c r="G8" i="2"/>
  <c r="D81" i="2"/>
  <c r="E81" i="2"/>
  <c r="J81" i="2"/>
  <c r="K81" i="2"/>
  <c r="L81" i="2"/>
  <c r="M81" i="2"/>
  <c r="N81" i="2"/>
  <c r="C81" i="2"/>
  <c r="M9" i="2"/>
  <c r="M14" i="2"/>
  <c r="M21" i="2"/>
  <c r="M26" i="2"/>
  <c r="M33" i="2"/>
  <c r="M45" i="2"/>
  <c r="M54" i="2"/>
  <c r="M57" i="2"/>
  <c r="M63" i="2"/>
  <c r="M65" i="2"/>
  <c r="M69" i="2"/>
  <c r="M71" i="2"/>
  <c r="M77" i="2"/>
  <c r="M76" i="2" s="1"/>
  <c r="M83" i="2"/>
  <c r="M95" i="2"/>
  <c r="C86" i="1"/>
  <c r="D86" i="1"/>
  <c r="E86" i="1"/>
  <c r="F86" i="1"/>
  <c r="G86" i="1"/>
  <c r="H86" i="1"/>
  <c r="I86" i="1"/>
  <c r="B86" i="1"/>
  <c r="J53" i="1"/>
  <c r="J54" i="1"/>
  <c r="J60" i="1"/>
  <c r="J61" i="1"/>
  <c r="J62" i="1"/>
  <c r="J63" i="1"/>
  <c r="J68" i="1"/>
  <c r="J74" i="1"/>
  <c r="J76" i="1"/>
  <c r="J77" i="1"/>
  <c r="J78" i="1"/>
  <c r="J79" i="1"/>
  <c r="J80" i="1"/>
  <c r="J81" i="1"/>
  <c r="J82" i="1"/>
  <c r="J84" i="1"/>
  <c r="J85" i="1"/>
  <c r="J51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6" i="1"/>
  <c r="J27" i="1"/>
  <c r="J29" i="1"/>
  <c r="J31" i="1"/>
  <c r="J32" i="1"/>
  <c r="J34" i="1"/>
  <c r="J35" i="1"/>
  <c r="J36" i="1"/>
  <c r="J37" i="1"/>
  <c r="J38" i="1"/>
  <c r="J39" i="1"/>
  <c r="J40" i="1"/>
  <c r="J42" i="1"/>
  <c r="J43" i="1"/>
  <c r="J10" i="1"/>
  <c r="C44" i="1"/>
  <c r="D44" i="1"/>
  <c r="E44" i="1"/>
  <c r="F44" i="1"/>
  <c r="G44" i="1"/>
  <c r="H44" i="1"/>
  <c r="I44" i="1"/>
  <c r="B44" i="1"/>
  <c r="J86" i="1" l="1"/>
  <c r="B87" i="1"/>
  <c r="H7" i="2"/>
  <c r="F7" i="2"/>
  <c r="I7" i="2"/>
  <c r="I104" i="2" s="1"/>
  <c r="G7" i="2"/>
  <c r="G104" i="2" s="1"/>
  <c r="M8" i="2"/>
  <c r="M62" i="2"/>
  <c r="M68" i="2"/>
  <c r="M53" i="2"/>
  <c r="M20" i="2"/>
  <c r="M80" i="2"/>
  <c r="M75" i="2" s="1"/>
  <c r="J44" i="1"/>
  <c r="F104" i="2" l="1"/>
  <c r="H104" i="2"/>
  <c r="M7" i="2"/>
  <c r="M104" i="2" s="1"/>
  <c r="E65" i="2" l="1"/>
  <c r="E63" i="2"/>
  <c r="E45" i="2"/>
  <c r="E33" i="2"/>
  <c r="E26" i="2"/>
  <c r="E21" i="2"/>
  <c r="E14" i="2"/>
  <c r="E9" i="2"/>
  <c r="E71" i="2"/>
  <c r="E69" i="2"/>
  <c r="N57" i="2"/>
  <c r="E54" i="2"/>
  <c r="E57" i="2"/>
  <c r="E8" i="2" l="1"/>
  <c r="E53" i="2"/>
  <c r="E62" i="2"/>
  <c r="E20" i="2"/>
  <c r="E68" i="2"/>
  <c r="J9" i="2"/>
  <c r="K9" i="2"/>
  <c r="L9" i="2"/>
  <c r="N9" i="2"/>
  <c r="D14" i="2"/>
  <c r="J14" i="2"/>
  <c r="K14" i="2"/>
  <c r="L14" i="2"/>
  <c r="N14" i="2"/>
  <c r="N16" i="2"/>
  <c r="D21" i="2"/>
  <c r="J21" i="2"/>
  <c r="K21" i="2"/>
  <c r="L21" i="2"/>
  <c r="N21" i="2"/>
  <c r="D26" i="2"/>
  <c r="J26" i="2"/>
  <c r="K26" i="2"/>
  <c r="L26" i="2"/>
  <c r="N26" i="2"/>
  <c r="D33" i="2"/>
  <c r="J33" i="2"/>
  <c r="K33" i="2"/>
  <c r="L33" i="2"/>
  <c r="N33" i="2"/>
  <c r="N43" i="2"/>
  <c r="D45" i="2"/>
  <c r="J45" i="2"/>
  <c r="K45" i="2"/>
  <c r="L45" i="2"/>
  <c r="N45" i="2"/>
  <c r="D54" i="2"/>
  <c r="J54" i="2"/>
  <c r="K54" i="2"/>
  <c r="L54" i="2"/>
  <c r="N54" i="2"/>
  <c r="D57" i="2"/>
  <c r="J57" i="2"/>
  <c r="K57" i="2"/>
  <c r="L57" i="2"/>
  <c r="D63" i="2"/>
  <c r="J63" i="2"/>
  <c r="K63" i="2"/>
  <c r="L63" i="2"/>
  <c r="N63" i="2"/>
  <c r="D65" i="2"/>
  <c r="J65" i="2"/>
  <c r="K65" i="2"/>
  <c r="L65" i="2"/>
  <c r="N65" i="2"/>
  <c r="D69" i="2"/>
  <c r="J69" i="2"/>
  <c r="K69" i="2"/>
  <c r="L69" i="2"/>
  <c r="N69" i="2"/>
  <c r="D71" i="2"/>
  <c r="J71" i="2"/>
  <c r="K71" i="2"/>
  <c r="L71" i="2"/>
  <c r="D77" i="2"/>
  <c r="D76" i="2" s="1"/>
  <c r="J76" i="2"/>
  <c r="K77" i="2"/>
  <c r="K76" i="2" s="1"/>
  <c r="L77" i="2"/>
  <c r="L76" i="2" s="1"/>
  <c r="N77" i="2"/>
  <c r="D83" i="2"/>
  <c r="J83" i="2"/>
  <c r="J80" i="2" s="1"/>
  <c r="K83" i="2"/>
  <c r="K80" i="2" s="1"/>
  <c r="L83" i="2"/>
  <c r="N83" i="2"/>
  <c r="D95" i="2"/>
  <c r="J95" i="2"/>
  <c r="K95" i="2"/>
  <c r="L95" i="2"/>
  <c r="N95" i="2"/>
  <c r="D102" i="2"/>
  <c r="C102" i="2"/>
  <c r="C101" i="2" s="1"/>
  <c r="C100" i="2" s="1"/>
  <c r="C95" i="2"/>
  <c r="C77" i="2"/>
  <c r="C76" i="2" s="1"/>
  <c r="C71" i="2"/>
  <c r="C69" i="2"/>
  <c r="C65" i="2"/>
  <c r="C63" i="2"/>
  <c r="C57" i="2"/>
  <c r="C54" i="2"/>
  <c r="C45" i="2"/>
  <c r="C33" i="2"/>
  <c r="C26" i="2"/>
  <c r="C21" i="2"/>
  <c r="C16" i="2"/>
  <c r="C14" i="2"/>
  <c r="C9" i="2"/>
  <c r="N80" i="2" l="1"/>
  <c r="D101" i="2"/>
  <c r="L80" i="2"/>
  <c r="J8" i="2"/>
  <c r="L8" i="2"/>
  <c r="N76" i="2"/>
  <c r="J68" i="2"/>
  <c r="N68" i="2"/>
  <c r="N53" i="2"/>
  <c r="E7" i="2"/>
  <c r="E104" i="2" s="1"/>
  <c r="D80" i="2"/>
  <c r="J62" i="2"/>
  <c r="J53" i="2"/>
  <c r="K62" i="2"/>
  <c r="J20" i="2"/>
  <c r="D68" i="2"/>
  <c r="D53" i="2"/>
  <c r="N20" i="2"/>
  <c r="D20" i="2"/>
  <c r="K8" i="2"/>
  <c r="K75" i="2"/>
  <c r="L68" i="2"/>
  <c r="N62" i="2"/>
  <c r="D62" i="2"/>
  <c r="L53" i="2"/>
  <c r="L20" i="2"/>
  <c r="C53" i="2"/>
  <c r="J75" i="2"/>
  <c r="K68" i="2"/>
  <c r="L62" i="2"/>
  <c r="K53" i="2"/>
  <c r="K20" i="2"/>
  <c r="N8" i="2"/>
  <c r="D9" i="2"/>
  <c r="D8" i="2" s="1"/>
  <c r="C62" i="2"/>
  <c r="C68" i="2"/>
  <c r="C8" i="2"/>
  <c r="D100" i="2" l="1"/>
  <c r="N75" i="2"/>
  <c r="N7" i="2"/>
  <c r="D75" i="2"/>
  <c r="L7" i="2"/>
  <c r="J7" i="2"/>
  <c r="J104" i="2" s="1"/>
  <c r="K7" i="2"/>
  <c r="K104" i="2" s="1"/>
  <c r="D7" i="2"/>
  <c r="L75" i="2"/>
  <c r="L104" i="2" l="1"/>
  <c r="D104" i="2"/>
  <c r="C98" i="2"/>
  <c r="C97" i="2" s="1"/>
  <c r="C83" i="2"/>
  <c r="C80" i="2" s="1"/>
  <c r="C75" i="2" l="1"/>
  <c r="C43" i="2"/>
  <c r="C20" i="2" s="1"/>
  <c r="C7" i="2" l="1"/>
  <c r="C104" i="2" s="1"/>
  <c r="N10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Mikuš</author>
  </authors>
  <commentList>
    <comment ref="A1" authorId="0" shapeId="0" xr:uid="{56C4F52B-C5B7-4F13-85C3-F88388FCB07B}">
      <text>
        <r>
          <rPr>
            <b/>
            <sz val="9"/>
            <color indexed="81"/>
            <rFont val="Segoe UI"/>
            <charset val="1"/>
          </rPr>
          <t>Ana Mikuš: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<sst xmlns="http://schemas.openxmlformats.org/spreadsheetml/2006/main" count="160" uniqueCount="140">
  <si>
    <t>PLAN</t>
  </si>
  <si>
    <t>OZNAKA RAČUNA IZ RAČUNSKOG PLANA</t>
  </si>
  <si>
    <t>IZVORI PRIHODA I PRIMITAKA</t>
  </si>
  <si>
    <t>UKUPNO</t>
  </si>
  <si>
    <t>6711 GZ</t>
  </si>
  <si>
    <t>6712 GZ</t>
  </si>
  <si>
    <t>IZVRŠENJE</t>
  </si>
  <si>
    <t>IZDACI ZA FINANCIJSKU IMOVINU I OTPLATE ZAJMOVA</t>
  </si>
  <si>
    <t>A</t>
  </si>
  <si>
    <t>Šifra</t>
  </si>
  <si>
    <t>Naziv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</si>
  <si>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</si>
  <si>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</si>
  <si>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</si>
  <si>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</si>
  <si>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</si>
  <si>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</si>
  <si>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</si>
  <si>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</si>
  <si>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Naknade trošk. zaposl.</t>
  </si>
  <si>
    <t>Službena putovanja</t>
  </si>
  <si>
    <t>Rashodi za materijal i energiju</t>
  </si>
  <si>
    <t>Materijal i sirovine</t>
  </si>
  <si>
    <t>Energija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</si>
  <si>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</si>
  <si>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</si>
  <si>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</si>
  <si>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</si>
  <si>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</si>
  <si>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</si>
  <si>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</si>
  <si>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</si>
  <si>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</si>
  <si>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</si>
  <si>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</si>
  <si>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</si>
  <si>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</si>
  <si>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</si>
  <si>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</si>
  <si>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</si>
  <si>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</si>
  <si>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</si>
  <si>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</si>
  <si>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</si>
  <si>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</si>
  <si>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</si>
  <si>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</si>
  <si>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Naknade građanima i kućanstvima u novcu</t>
  </si>
  <si>
    <t>Ostale naknade građanima i kućanstvima iz proračuna</t>
  </si>
  <si>
    <t xml:space="preserve">Ostali rashodi </t>
  </si>
  <si>
    <t>Tekuće donacije</t>
  </si>
  <si>
    <t>Tekuće donacije u novcu</t>
  </si>
  <si>
    <t>Naknade šteta pravnim i fizičkim osobama</t>
  </si>
  <si>
    <t>Ugovorene kazne i ostale naknade šteta</t>
  </si>
  <si>
    <t>Rashodi za nabavu neproizvedene dugotrajne imovine</t>
  </si>
  <si>
    <t>Licence (računalne)</t>
  </si>
  <si>
    <t>RASHODI ZA NABAVU PROIZVEDENE DUGOTRAJNE IMOVINE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</si>
  <si>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</si>
  <si>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</si>
  <si>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</si>
  <si>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</si>
  <si>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</si>
  <si>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</si>
  <si>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</si>
  <si>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</si>
  <si>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</si>
  <si>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</si>
  <si>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</si>
  <si>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Naknade građanima i kućanstvima u naravi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</si>
  <si>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</si>
  <si>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</si>
  <si>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</si>
  <si>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</si>
  <si>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</si>
  <si>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</si>
  <si>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</si>
  <si>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</si>
  <si>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</si>
  <si>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</si>
  <si>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</si>
  <si>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Aktivnost: Z100001</t>
  </si>
  <si>
    <t>Prihodi od nefinancijske imovine i nadoknade šteta s osnova osiguranja izvor (11)</t>
  </si>
  <si>
    <t>Prijevozna sredstva u cestovnom prometu</t>
  </si>
  <si>
    <t xml:space="preserve">RASHODI ZA NABAVU DUGOTRAJNE NEFINANCIUJSKE IMOVINE </t>
  </si>
  <si>
    <t>Rashodi za zaposlene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</si>
  <si>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</si>
  <si>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</si>
  <si>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</si>
  <si>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</si>
  <si>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</si>
  <si>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</si>
  <si>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</si>
  <si>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dijelovi za tekuće i investicijsko održavanje</t>
  </si>
  <si>
    <t>Sitni inventar i auto gume</t>
  </si>
  <si>
    <t>Naknade za rad predstavničkih i izvršnih tijela, povjerenstava i slično</t>
  </si>
  <si>
    <t>Naknade šteta zaposlenicima po sudskim odlukama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</si>
  <si>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</si>
  <si>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</si>
  <si>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</si>
  <si>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</si>
  <si>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</si>
  <si>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</si>
  <si>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</si>
  <si>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</si>
  <si>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NAZIV ZDRAVSTVENE USTANOVE: NASTAVNI ZAVOD ZA JAVNO ZDRAVSTVO DR. ANDRIJA ŠTAMPAR</t>
  </si>
  <si>
    <t xml:space="preserve">Opći prihodi i primici
(izvor 11) </t>
  </si>
  <si>
    <t>Vlastiti prihodi
izvor (31)</t>
  </si>
  <si>
    <t>Prihodi za posebne namjene 
izvor (43)</t>
  </si>
  <si>
    <t>Pomoći
izvor (51,52)</t>
  </si>
  <si>
    <t>Donacije
izvor (61)</t>
  </si>
  <si>
    <t>Prihodi od prodaje nefinancijske imovine i nadoknade šteta s osnova osiguranja 
izvor (11)</t>
  </si>
  <si>
    <t>Namjenski primici od zaduživanja 
izvor (81)</t>
  </si>
  <si>
    <t>Višak prihoda iz prethodnog razdoblja</t>
  </si>
  <si>
    <t>Ukupno
(po izvorima)</t>
  </si>
  <si>
    <t>Ukupno (po izvorima)</t>
  </si>
  <si>
    <t>Opći prihodi i primici
HZZO</t>
  </si>
  <si>
    <t xml:space="preserve">Opći prihodi i primici
</t>
  </si>
  <si>
    <t>Opći prihodi i primici 
GRAD ZAGREB - JLP(R)S
(izvor 11)</t>
  </si>
  <si>
    <t>Vlastiti prihodi 
(izvor 31)</t>
  </si>
  <si>
    <t>Prihodi za posebne namjene 
(izvor 43)</t>
  </si>
  <si>
    <t>Pomoći
(izvor 51, 52)</t>
  </si>
  <si>
    <t>Donacije
(izvor 61)</t>
  </si>
  <si>
    <t>Namjenski primici od zaduživanja 
(izvor 81)</t>
  </si>
  <si>
    <t>Obveze Ukupne</t>
  </si>
  <si>
    <t>Obveze - Dospjele</t>
  </si>
  <si>
    <t>Potraživanja - Ukupna</t>
  </si>
  <si>
    <t>Potraživanja - Dospjela</t>
  </si>
  <si>
    <t>Stanje potencijalnih obveza po osnovi sudskih postupaka</t>
  </si>
  <si>
    <t>DODATNI PODACI:</t>
  </si>
  <si>
    <t>PLAN 2020.</t>
  </si>
  <si>
    <t>Ukupno prihodi i primici za 2020.</t>
  </si>
  <si>
    <t>Ukupno
I - VI/2020.</t>
  </si>
  <si>
    <t>NAZIV ZDRAVSTVENE USTANOVE: NASTAVNI ZAVOD ZA JAVNO ZDRAVSTVO Dr. ANDRIJA ŠTAMPAR</t>
  </si>
  <si>
    <t>u kn</t>
  </si>
  <si>
    <t xml:space="preserve"> IZVRŠENJE PLANA RASHODA I IZDATAKA  ZDRAVSTVENIH USTANOVA KOJIMA JE OSNIVAČ GRAD ZAGREB SIJEČANJ  - PROSINAC 2020</t>
  </si>
  <si>
    <t>UKUPNO IZVRŠENJE                     I -XII/2020.</t>
  </si>
  <si>
    <t xml:space="preserve">           IZVRŠENJE PLANA PO IZVORIMA PRIHODA siječanj - prosinac 2020.</t>
  </si>
  <si>
    <t>PLAN PRIHODA I PRIMITAKA ZA 2020. I IZVRŠENJE PLANA SIJEČANJ - PROSINAC 2020.</t>
  </si>
  <si>
    <t>IZVJEŠĆE SASTAVILA/O: Vera Knez, dipl.oec.</t>
  </si>
  <si>
    <t>U Zagrebu, 22. veljače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</si>
</sst>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7" borderId="0" applyNumberFormat="0" applyBorder="0" applyAlignment="0" applyProtection="0"/>
    <xf numFmtId="0" fontId="13" fillId="0" borderId="0"/>
    <xf numFmtId="0" fontId="14" fillId="0" borderId="0"/>
    <xf numFmtId="0" fontId="15" fillId="0" borderId="7" applyNumberFormat="0" applyFill="0" applyAlignment="0" applyProtection="0"/>
    <xf numFmtId="0" fontId="14" fillId="0" borderId="0"/>
  </cellStyleXfs>
  <cellXfs count="184">
    <xf numFmtId="0" fontId="0" fillId="0" borderId="0" xfId="0"/>
    <xf numFmtId="4" fontId="17" fillId="0" borderId="0" xfId="0" applyNumberFormat="1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1" fontId="16" fillId="0" borderId="16" xfId="0" applyNumberFormat="1" applyFont="1" applyBorder="1" applyAlignment="1">
      <alignment wrapText="1"/>
    </xf>
    <xf numFmtId="1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" fontId="16" fillId="0" borderId="9" xfId="0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wrapText="1"/>
    </xf>
    <xf numFmtId="3" fontId="17" fillId="0" borderId="28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 applyAlignment="1">
      <alignment horizontal="right" wrapText="1"/>
    </xf>
    <xf numFmtId="3" fontId="17" fillId="0" borderId="31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/>
    <xf numFmtId="3" fontId="17" fillId="0" borderId="30" xfId="0" applyNumberFormat="1" applyFont="1" applyBorder="1" applyAlignment="1">
      <alignment horizontal="right"/>
    </xf>
    <xf numFmtId="1" fontId="17" fillId="0" borderId="29" xfId="0" applyNumberFormat="1" applyFont="1" applyBorder="1" applyAlignment="1">
      <alignment horizontal="left" wrapText="1"/>
    </xf>
    <xf numFmtId="3" fontId="17" fillId="0" borderId="33" xfId="0" applyNumberFormat="1" applyFont="1" applyBorder="1"/>
    <xf numFmtId="3" fontId="17" fillId="0" borderId="33" xfId="0" applyNumberFormat="1" applyFont="1" applyBorder="1" applyAlignment="1">
      <alignment horizontal="right"/>
    </xf>
    <xf numFmtId="3" fontId="17" fillId="0" borderId="34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vertical="center"/>
    </xf>
    <xf numFmtId="1" fontId="17" fillId="0" borderId="38" xfId="0" applyNumberFormat="1" applyFont="1" applyBorder="1" applyAlignment="1">
      <alignment horizontal="left" wrapText="1"/>
    </xf>
    <xf numFmtId="1" fontId="17" fillId="0" borderId="39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left" wrapText="1"/>
    </xf>
    <xf numFmtId="3" fontId="16" fillId="0" borderId="0" xfId="0" applyNumberFormat="1" applyFont="1" applyAlignment="1">
      <alignment horizontal="center" vertical="center"/>
    </xf>
    <xf numFmtId="0" fontId="16" fillId="21" borderId="24" xfId="0" applyFont="1" applyFill="1" applyBorder="1" applyAlignment="1">
      <alignment horizontal="left" vertical="center" wrapText="1"/>
    </xf>
    <xf numFmtId="3" fontId="16" fillId="21" borderId="24" xfId="0" applyNumberFormat="1" applyFont="1" applyFill="1" applyBorder="1" applyAlignment="1">
      <alignment horizontal="right" vertical="center"/>
    </xf>
    <xf numFmtId="3" fontId="16" fillId="21" borderId="24" xfId="0" applyNumberFormat="1" applyFont="1" applyFill="1" applyBorder="1" applyAlignment="1">
      <alignment vertical="center"/>
    </xf>
    <xf numFmtId="0" fontId="16" fillId="19" borderId="24" xfId="0" applyFont="1" applyFill="1" applyBorder="1" applyAlignment="1">
      <alignment horizontal="left" vertical="center" wrapText="1"/>
    </xf>
    <xf numFmtId="3" fontId="16" fillId="19" borderId="2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 vertical="center" wrapText="1"/>
    </xf>
    <xf numFmtId="3" fontId="17" fillId="0" borderId="24" xfId="0" applyNumberFormat="1" applyFont="1" applyBorder="1" applyAlignment="1">
      <alignment horizontal="right" vertical="center"/>
    </xf>
    <xf numFmtId="0" fontId="16" fillId="19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vertical="center"/>
    </xf>
    <xf numFmtId="3" fontId="16" fillId="19" borderId="24" xfId="0" applyNumberFormat="1" applyFont="1" applyFill="1" applyBorder="1" applyAlignment="1">
      <alignment horizontal="right" vertical="center" wrapText="1"/>
    </xf>
    <xf numFmtId="0" fontId="16" fillId="19" borderId="24" xfId="36" applyFont="1" applyFill="1" applyBorder="1" applyAlignment="1">
      <alignment horizontal="left" vertical="center" wrapText="1"/>
    </xf>
    <xf numFmtId="0" fontId="17" fillId="0" borderId="24" xfId="36" applyFont="1" applyBorder="1" applyAlignment="1">
      <alignment horizontal="left" vertical="center" wrapText="1"/>
    </xf>
    <xf numFmtId="3" fontId="17" fillId="0" borderId="24" xfId="0" applyNumberFormat="1" applyFont="1" applyBorder="1" applyAlignment="1">
      <alignment vertical="center" wrapText="1"/>
    </xf>
    <xf numFmtId="0" fontId="16" fillId="22" borderId="24" xfId="0" applyFont="1" applyFill="1" applyBorder="1" applyAlignment="1">
      <alignment horizontal="left" vertical="center" wrapText="1"/>
    </xf>
    <xf numFmtId="3" fontId="16" fillId="22" borderId="24" xfId="0" applyNumberFormat="1" applyFont="1" applyFill="1" applyBorder="1" applyAlignment="1">
      <alignment horizontal="right" vertical="center"/>
    </xf>
    <xf numFmtId="0" fontId="16" fillId="23" borderId="24" xfId="0" applyFont="1" applyFill="1" applyBorder="1" applyAlignment="1">
      <alignment horizontal="left" vertical="center" wrapText="1"/>
    </xf>
    <xf numFmtId="3" fontId="16" fillId="23" borderId="24" xfId="0" applyNumberFormat="1" applyFont="1" applyFill="1" applyBorder="1" applyAlignment="1">
      <alignment horizontal="right" vertical="center" wrapText="1"/>
    </xf>
    <xf numFmtId="3" fontId="16" fillId="23" borderId="24" xfId="0" applyNumberFormat="1" applyFont="1" applyFill="1" applyBorder="1" applyAlignment="1">
      <alignment vertical="center" wrapText="1"/>
    </xf>
    <xf numFmtId="0" fontId="16" fillId="24" borderId="24" xfId="0" applyFont="1" applyFill="1" applyBorder="1" applyAlignment="1">
      <alignment horizontal="left" vertical="center" wrapText="1"/>
    </xf>
    <xf numFmtId="3" fontId="16" fillId="24" borderId="24" xfId="0" applyNumberFormat="1" applyFont="1" applyFill="1" applyBorder="1" applyAlignment="1">
      <alignment horizontal="right" vertical="center"/>
    </xf>
    <xf numFmtId="3" fontId="16" fillId="23" borderId="24" xfId="0" applyNumberFormat="1" applyFont="1" applyFill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 wrapText="1"/>
    </xf>
    <xf numFmtId="0" fontId="17" fillId="0" borderId="24" xfId="37" applyFont="1" applyBorder="1" applyAlignment="1">
      <alignment horizontal="left" vertical="center" wrapText="1"/>
    </xf>
    <xf numFmtId="0" fontId="16" fillId="21" borderId="23" xfId="0" applyFont="1" applyFill="1" applyBorder="1" applyAlignment="1">
      <alignment horizontal="center" vertical="center"/>
    </xf>
    <xf numFmtId="3" fontId="16" fillId="21" borderId="25" xfId="0" applyNumberFormat="1" applyFont="1" applyFill="1" applyBorder="1" applyAlignment="1">
      <alignment vertical="center"/>
    </xf>
    <xf numFmtId="0" fontId="16" fillId="19" borderId="23" xfId="0" applyFont="1" applyFill="1" applyBorder="1" applyAlignment="1">
      <alignment horizontal="center" vertical="center"/>
    </xf>
    <xf numFmtId="3" fontId="16" fillId="19" borderId="25" xfId="0" applyNumberFormat="1" applyFont="1" applyFill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right" vertical="center"/>
    </xf>
    <xf numFmtId="3" fontId="16" fillId="21" borderId="25" xfId="0" applyNumberFormat="1" applyFont="1" applyFill="1" applyBorder="1" applyAlignment="1">
      <alignment horizontal="right" vertical="center"/>
    </xf>
    <xf numFmtId="3" fontId="16" fillId="19" borderId="25" xfId="0" applyNumberFormat="1" applyFont="1" applyFill="1" applyBorder="1" applyAlignment="1">
      <alignment horizontal="right" vertical="center" wrapText="1"/>
    </xf>
    <xf numFmtId="0" fontId="17" fillId="0" borderId="23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vertical="center" wrapText="1"/>
    </xf>
    <xf numFmtId="0" fontId="16" fillId="22" borderId="23" xfId="0" applyFont="1" applyFill="1" applyBorder="1" applyAlignment="1">
      <alignment horizontal="center" vertical="center" wrapText="1"/>
    </xf>
    <xf numFmtId="3" fontId="16" fillId="22" borderId="25" xfId="0" applyNumberFormat="1" applyFont="1" applyFill="1" applyBorder="1" applyAlignment="1">
      <alignment horizontal="right" vertical="center"/>
    </xf>
    <xf numFmtId="0" fontId="16" fillId="23" borderId="23" xfId="0" applyFont="1" applyFill="1" applyBorder="1" applyAlignment="1">
      <alignment horizontal="center" vertical="center" wrapText="1"/>
    </xf>
    <xf numFmtId="3" fontId="16" fillId="23" borderId="25" xfId="0" applyNumberFormat="1" applyFont="1" applyFill="1" applyBorder="1" applyAlignment="1">
      <alignment vertical="center" wrapText="1"/>
    </xf>
    <xf numFmtId="0" fontId="16" fillId="24" borderId="23" xfId="0" applyFont="1" applyFill="1" applyBorder="1" applyAlignment="1">
      <alignment horizontal="center" vertical="center"/>
    </xf>
    <xf numFmtId="3" fontId="16" fillId="24" borderId="25" xfId="0" applyNumberFormat="1" applyFont="1" applyFill="1" applyBorder="1" applyAlignment="1">
      <alignment horizontal="right" vertical="center"/>
    </xf>
    <xf numFmtId="0" fontId="16" fillId="23" borderId="23" xfId="0" applyFont="1" applyFill="1" applyBorder="1" applyAlignment="1">
      <alignment horizontal="center" vertical="center"/>
    </xf>
    <xf numFmtId="3" fontId="16" fillId="23" borderId="25" xfId="0" applyNumberFormat="1" applyFont="1" applyFill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vertical="center"/>
    </xf>
    <xf numFmtId="0" fontId="16" fillId="24" borderId="24" xfId="0" applyFont="1" applyFill="1" applyBorder="1" applyAlignment="1">
      <alignment vertical="center" wrapText="1"/>
    </xf>
    <xf numFmtId="3" fontId="16" fillId="24" borderId="24" xfId="0" applyNumberFormat="1" applyFont="1" applyFill="1" applyBorder="1" applyAlignment="1">
      <alignment vertical="center"/>
    </xf>
    <xf numFmtId="3" fontId="16" fillId="24" borderId="25" xfId="0" applyNumberFormat="1" applyFont="1" applyFill="1" applyBorder="1" applyAlignment="1">
      <alignment vertical="center"/>
    </xf>
    <xf numFmtId="0" fontId="16" fillId="23" borderId="24" xfId="0" applyFont="1" applyFill="1" applyBorder="1" applyAlignment="1">
      <alignment vertical="center" wrapText="1"/>
    </xf>
    <xf numFmtId="0" fontId="16" fillId="27" borderId="23" xfId="0" applyFont="1" applyFill="1" applyBorder="1" applyAlignment="1">
      <alignment horizontal="center" vertical="center"/>
    </xf>
    <xf numFmtId="0" fontId="16" fillId="27" borderId="24" xfId="0" applyFont="1" applyFill="1" applyBorder="1" applyAlignment="1">
      <alignment vertical="center" wrapText="1"/>
    </xf>
    <xf numFmtId="3" fontId="16" fillId="27" borderId="24" xfId="0" applyNumberFormat="1" applyFont="1" applyFill="1" applyBorder="1" applyAlignment="1">
      <alignment horizontal="right" vertical="center"/>
    </xf>
    <xf numFmtId="3" fontId="16" fillId="27" borderId="24" xfId="0" applyNumberFormat="1" applyFont="1" applyFill="1" applyBorder="1" applyAlignment="1">
      <alignment vertical="center"/>
    </xf>
    <xf numFmtId="3" fontId="16" fillId="27" borderId="25" xfId="0" applyNumberFormat="1" applyFont="1" applyFill="1" applyBorder="1" applyAlignment="1">
      <alignment vertical="center"/>
    </xf>
    <xf numFmtId="0" fontId="16" fillId="25" borderId="23" xfId="0" applyFont="1" applyFill="1" applyBorder="1" applyAlignment="1">
      <alignment horizontal="center" vertical="center"/>
    </xf>
    <xf numFmtId="0" fontId="16" fillId="25" borderId="24" xfId="0" applyFont="1" applyFill="1" applyBorder="1" applyAlignment="1">
      <alignment vertical="center" wrapText="1"/>
    </xf>
    <xf numFmtId="3" fontId="16" fillId="25" borderId="24" xfId="0" applyNumberFormat="1" applyFont="1" applyFill="1" applyBorder="1" applyAlignment="1">
      <alignment horizontal="right" vertical="center"/>
    </xf>
    <xf numFmtId="3" fontId="16" fillId="25" borderId="24" xfId="0" applyNumberFormat="1" applyFont="1" applyFill="1" applyBorder="1" applyAlignment="1">
      <alignment vertical="center"/>
    </xf>
    <xf numFmtId="3" fontId="16" fillId="25" borderId="25" xfId="0" applyNumberFormat="1" applyFont="1" applyFill="1" applyBorder="1" applyAlignment="1">
      <alignment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vertical="center" wrapText="1"/>
    </xf>
    <xf numFmtId="3" fontId="16" fillId="26" borderId="24" xfId="0" applyNumberFormat="1" applyFont="1" applyFill="1" applyBorder="1" applyAlignment="1">
      <alignment horizontal="right" vertical="center"/>
    </xf>
    <xf numFmtId="3" fontId="16" fillId="26" borderId="24" xfId="0" applyNumberFormat="1" applyFont="1" applyFill="1" applyBorder="1" applyAlignment="1">
      <alignment vertical="center"/>
    </xf>
    <xf numFmtId="3" fontId="16" fillId="26" borderId="25" xfId="0" applyNumberFormat="1" applyFont="1" applyFill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 wrapText="1"/>
    </xf>
    <xf numFmtId="3" fontId="17" fillId="0" borderId="46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horizontal="right" vertical="center" wrapText="1"/>
    </xf>
    <xf numFmtId="3" fontId="17" fillId="0" borderId="49" xfId="0" applyNumberFormat="1" applyFont="1" applyBorder="1" applyAlignment="1">
      <alignment horizontal="right" vertical="center" wrapText="1"/>
    </xf>
    <xf numFmtId="3" fontId="17" fillId="0" borderId="50" xfId="0" applyNumberFormat="1" applyFont="1" applyBorder="1" applyAlignment="1">
      <alignment horizontal="right" vertical="center" wrapText="1"/>
    </xf>
    <xf numFmtId="3" fontId="17" fillId="0" borderId="55" xfId="0" applyNumberFormat="1" applyFont="1" applyBorder="1" applyAlignment="1">
      <alignment vertical="center"/>
    </xf>
    <xf numFmtId="3" fontId="17" fillId="0" borderId="56" xfId="0" applyNumberFormat="1" applyFont="1" applyBorder="1" applyAlignment="1">
      <alignment vertical="center"/>
    </xf>
    <xf numFmtId="3" fontId="17" fillId="0" borderId="54" xfId="0" applyNumberFormat="1" applyFont="1" applyBorder="1" applyAlignment="1">
      <alignment horizontal="right" vertical="center" wrapText="1"/>
    </xf>
    <xf numFmtId="3" fontId="17" fillId="0" borderId="54" xfId="0" applyNumberFormat="1" applyFont="1" applyBorder="1"/>
    <xf numFmtId="3" fontId="17" fillId="0" borderId="54" xfId="0" applyNumberFormat="1" applyFont="1" applyBorder="1" applyAlignment="1">
      <alignment horizontal="right" wrapText="1"/>
    </xf>
    <xf numFmtId="3" fontId="17" fillId="0" borderId="57" xfId="0" applyNumberFormat="1" applyFont="1" applyBorder="1" applyAlignment="1">
      <alignment horizontal="right" vertical="center" wrapText="1"/>
    </xf>
    <xf numFmtId="3" fontId="17" fillId="0" borderId="58" xfId="0" applyNumberFormat="1" applyFont="1" applyBorder="1"/>
    <xf numFmtId="3" fontId="17" fillId="0" borderId="58" xfId="0" applyNumberFormat="1" applyFont="1" applyBorder="1" applyAlignment="1">
      <alignment horizontal="right" wrapText="1"/>
    </xf>
    <xf numFmtId="3" fontId="17" fillId="0" borderId="58" xfId="0" applyNumberFormat="1" applyFont="1" applyBorder="1" applyAlignment="1">
      <alignment horizontal="right" vertical="center" wrapText="1"/>
    </xf>
    <xf numFmtId="3" fontId="17" fillId="0" borderId="59" xfId="0" applyNumberFormat="1" applyFont="1" applyBorder="1" applyAlignment="1">
      <alignment horizontal="right"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3" fontId="17" fillId="0" borderId="61" xfId="0" applyNumberFormat="1" applyFont="1" applyBorder="1" applyAlignment="1">
      <alignment horizontal="right" vertical="center" wrapText="1"/>
    </xf>
    <xf numFmtId="3" fontId="17" fillId="0" borderId="62" xfId="0" applyNumberFormat="1" applyFont="1" applyBorder="1" applyAlignment="1">
      <alignment horizontal="right" vertical="center" wrapText="1"/>
    </xf>
    <xf numFmtId="3" fontId="17" fillId="0" borderId="63" xfId="0" applyNumberFormat="1" applyFont="1" applyBorder="1"/>
    <xf numFmtId="3" fontId="17" fillId="0" borderId="63" xfId="0" applyNumberFormat="1" applyFont="1" applyBorder="1" applyAlignment="1">
      <alignment horizontal="right" wrapText="1"/>
    </xf>
    <xf numFmtId="3" fontId="17" fillId="0" borderId="63" xfId="0" applyNumberFormat="1" applyFont="1" applyBorder="1" applyAlignment="1">
      <alignment horizontal="right" vertical="center" wrapText="1"/>
    </xf>
    <xf numFmtId="3" fontId="17" fillId="0" borderId="64" xfId="0" applyNumberFormat="1" applyFont="1" applyBorder="1" applyAlignment="1">
      <alignment horizontal="right" vertical="center" wrapText="1"/>
    </xf>
    <xf numFmtId="0" fontId="16" fillId="20" borderId="51" xfId="0" applyFont="1" applyFill="1" applyBorder="1" applyAlignment="1">
      <alignment horizontal="center" vertical="center"/>
    </xf>
    <xf numFmtId="0" fontId="16" fillId="20" borderId="52" xfId="0" applyFont="1" applyFill="1" applyBorder="1" applyAlignment="1">
      <alignment vertical="center" wrapText="1"/>
    </xf>
    <xf numFmtId="3" fontId="16" fillId="20" borderId="52" xfId="0" applyNumberFormat="1" applyFont="1" applyFill="1" applyBorder="1" applyAlignment="1">
      <alignment horizontal="right" vertical="center" wrapText="1"/>
    </xf>
    <xf numFmtId="3" fontId="16" fillId="20" borderId="53" xfId="0" applyNumberFormat="1" applyFont="1" applyFill="1" applyBorder="1" applyAlignment="1">
      <alignment horizontal="right" vertical="center" wrapText="1"/>
    </xf>
    <xf numFmtId="3" fontId="17" fillId="0" borderId="65" xfId="0" applyNumberFormat="1" applyFont="1" applyBorder="1" applyAlignment="1">
      <alignment horizontal="right" vertical="center"/>
    </xf>
    <xf numFmtId="3" fontId="17" fillId="0" borderId="24" xfId="0" applyNumberFormat="1" applyFont="1" applyBorder="1"/>
    <xf numFmtId="3" fontId="17" fillId="0" borderId="66" xfId="0" applyNumberFormat="1" applyFont="1" applyBorder="1"/>
    <xf numFmtId="0" fontId="16" fillId="28" borderId="35" xfId="0" applyFont="1" applyFill="1" applyBorder="1" applyAlignment="1">
      <alignment horizontal="center" vertical="center"/>
    </xf>
    <xf numFmtId="0" fontId="16" fillId="28" borderId="36" xfId="0" applyFont="1" applyFill="1" applyBorder="1" applyAlignment="1">
      <alignment vertical="center" wrapText="1"/>
    </xf>
    <xf numFmtId="3" fontId="16" fillId="28" borderId="36" xfId="0" applyNumberFormat="1" applyFont="1" applyFill="1" applyBorder="1" applyAlignment="1">
      <alignment horizontal="right" vertical="center"/>
    </xf>
    <xf numFmtId="3" fontId="16" fillId="28" borderId="37" xfId="0" applyNumberFormat="1" applyFont="1" applyFill="1" applyBorder="1" applyAlignment="1">
      <alignment vertical="center"/>
    </xf>
    <xf numFmtId="49" fontId="17" fillId="0" borderId="44" xfId="0" applyNumberFormat="1" applyFont="1" applyBorder="1" applyAlignment="1" applyProtection="1">
      <alignment horizontal="left" vertical="center" wrapText="1"/>
      <protection hidden="1"/>
    </xf>
    <xf numFmtId="1" fontId="17" fillId="0" borderId="26" xfId="0" applyNumberFormat="1" applyFont="1" applyBorder="1" applyAlignment="1">
      <alignment horizontal="left" wrapText="1"/>
    </xf>
    <xf numFmtId="1" fontId="17" fillId="0" borderId="32" xfId="0" applyNumberFormat="1" applyFont="1" applyBorder="1" applyAlignment="1">
      <alignment horizontal="left" wrapText="1"/>
    </xf>
    <xf numFmtId="3" fontId="17" fillId="0" borderId="13" xfId="0" applyNumberFormat="1" applyFont="1" applyBorder="1"/>
    <xf numFmtId="3" fontId="17" fillId="0" borderId="14" xfId="0" applyNumberFormat="1" applyFont="1" applyBorder="1"/>
    <xf numFmtId="3" fontId="17" fillId="0" borderId="15" xfId="0" applyNumberFormat="1" applyFont="1" applyBorder="1"/>
    <xf numFmtId="3" fontId="17" fillId="0" borderId="67" xfId="0" applyNumberFormat="1" applyFont="1" applyBorder="1" applyAlignment="1" applyProtection="1">
      <alignment horizontal="right" vertical="center" shrinkToFit="1"/>
      <protection locked="0"/>
    </xf>
    <xf numFmtId="0" fontId="16" fillId="0" borderId="0" xfId="36" applyFont="1" applyAlignment="1">
      <alignment horizontal="center" vertical="center"/>
    </xf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 wrapText="1"/>
    </xf>
    <xf numFmtId="0" fontId="16" fillId="0" borderId="41" xfId="36" applyFont="1" applyBorder="1" applyAlignment="1">
      <alignment horizontal="left"/>
    </xf>
    <xf numFmtId="0" fontId="17" fillId="0" borderId="42" xfId="36" applyFont="1" applyBorder="1" applyAlignment="1">
      <alignment wrapText="1"/>
    </xf>
    <xf numFmtId="0" fontId="16" fillId="18" borderId="35" xfId="36" applyFont="1" applyFill="1" applyBorder="1" applyAlignment="1">
      <alignment horizontal="center" vertical="center" wrapText="1"/>
    </xf>
    <xf numFmtId="0" fontId="16" fillId="18" borderId="36" xfId="36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18" borderId="37" xfId="36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3" fontId="17" fillId="0" borderId="0" xfId="0" applyNumberFormat="1" applyFont="1"/>
    <xf numFmtId="0" fontId="17" fillId="0" borderId="44" xfId="0" applyFont="1" applyBorder="1" applyAlignment="1">
      <alignment wrapText="1"/>
    </xf>
    <xf numFmtId="3" fontId="17" fillId="0" borderId="67" xfId="0" applyNumberFormat="1" applyFont="1" applyBorder="1" applyProtection="1">
      <protection locked="0"/>
    </xf>
    <xf numFmtId="3" fontId="17" fillId="0" borderId="0" xfId="0" applyNumberFormat="1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left" vertical="center" wrapText="1"/>
    </xf>
    <xf numFmtId="0" fontId="17" fillId="0" borderId="27" xfId="0" applyFont="1" applyBorder="1"/>
    <xf numFmtId="0" fontId="17" fillId="0" borderId="30" xfId="0" applyFont="1" applyBorder="1"/>
    <xf numFmtId="0" fontId="17" fillId="0" borderId="66" xfId="0" applyFont="1" applyBorder="1"/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36" applyFont="1" applyAlignment="1">
      <alignment horizontal="center" vertical="center"/>
    </xf>
    <xf numFmtId="0" fontId="16" fillId="0" borderId="42" xfId="36" applyFont="1" applyBorder="1" applyAlignment="1">
      <alignment horizontal="center" vertical="center"/>
    </xf>
    <xf numFmtId="0" fontId="16" fillId="0" borderId="43" xfId="36" applyFont="1" applyBorder="1" applyAlignment="1">
      <alignment horizontal="center" vertical="center"/>
    </xf>
    <xf numFmtId="0" fontId="16" fillId="0" borderId="0" xfId="36" applyFont="1" applyAlignment="1">
      <alignment horizontal="left" wrapText="1"/>
    </xf>
  </cellXfs>
  <cellStyles count="4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Heading 1 2" xfId="29" xr:uid="{00000000-0005-0000-0000-00001C000000}"/>
    <cellStyle name="Heading 2 2" xfId="30" xr:uid="{00000000-0005-0000-0000-00001D000000}"/>
    <cellStyle name="Heading 3 2" xfId="31" xr:uid="{00000000-0005-0000-0000-00001E000000}"/>
    <cellStyle name="Heading 4 2" xfId="32" xr:uid="{00000000-0005-0000-0000-00001F000000}"/>
    <cellStyle name="Input 2" xfId="33" xr:uid="{00000000-0005-0000-0000-000020000000}"/>
    <cellStyle name="Linked Cell 2" xfId="34" xr:uid="{00000000-0005-0000-0000-000021000000}"/>
    <cellStyle name="Neutral 2" xfId="35" xr:uid="{00000000-0005-0000-0000-000022000000}"/>
    <cellStyle name="Normal 2" xfId="36" xr:uid="{00000000-0005-0000-0000-000024000000}"/>
    <cellStyle name="Normal 3" xfId="37" xr:uid="{00000000-0005-0000-0000-000025000000}"/>
    <cellStyle name="Normal_Podaci" xfId="39" xr:uid="{A7E87DC7-D254-43A6-B57E-91C57C8F05E1}"/>
    <cellStyle name="Normalno" xfId="0" builtinId="0"/>
    <cellStyle name="Total 2" xfId="38" xr:uid="{00000000-0005-0000-0000-000026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O87"/>
  <sheetViews>
    <sheetView tabSelected="1" workbookViewId="0">
      <selection activeCell="L14" sqref="L14"/>
    </sheetView>
  </sheetViews>
  <sheetFormatPr defaultRowHeight="15" x14ac:dyDescent="0.25"/>
  <cols>
    <col min="1" max="1" width="27.140625" style="2" customWidth="1"/>
    <col min="2" max="6" width="20.7109375" style="2" customWidth="1"/>
    <col min="7" max="9" width="20.7109375" style="2" hidden="1" customWidth="1"/>
    <col min="10" max="10" width="20.7109375" style="2" customWidth="1"/>
    <col min="11" max="11" width="9.140625" style="2"/>
    <col min="12" max="14" width="11.140625" style="2" bestFit="1" customWidth="1"/>
    <col min="15" max="16384" width="9.140625" style="2"/>
  </cols>
  <sheetData>
    <row r="2" spans="1:12" ht="15.75" x14ac:dyDescent="0.25">
      <c r="A2" s="169" t="s">
        <v>137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2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2" x14ac:dyDescent="0.25">
      <c r="A4" s="179" t="s">
        <v>104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2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2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</row>
    <row r="7" spans="1:12" ht="15.75" thickBot="1" x14ac:dyDescent="0.3">
      <c r="A7" s="161" t="s">
        <v>0</v>
      </c>
      <c r="B7" s="1"/>
      <c r="C7" s="1"/>
      <c r="D7" s="1"/>
      <c r="J7" s="3"/>
    </row>
    <row r="8" spans="1:12" ht="15.75" thickBot="1" x14ac:dyDescent="0.3">
      <c r="A8" s="170" t="s">
        <v>1</v>
      </c>
      <c r="B8" s="172" t="s">
        <v>2</v>
      </c>
      <c r="C8" s="173"/>
      <c r="D8" s="173"/>
      <c r="E8" s="173"/>
      <c r="F8" s="173"/>
      <c r="G8" s="173"/>
      <c r="H8" s="173"/>
      <c r="I8" s="173"/>
      <c r="J8" s="174"/>
    </row>
    <row r="9" spans="1:12" ht="90.75" thickBot="1" x14ac:dyDescent="0.3">
      <c r="A9" s="171"/>
      <c r="B9" s="10" t="s">
        <v>105</v>
      </c>
      <c r="C9" s="11" t="s">
        <v>106</v>
      </c>
      <c r="D9" s="11" t="s">
        <v>107</v>
      </c>
      <c r="E9" s="11" t="s">
        <v>108</v>
      </c>
      <c r="F9" s="11" t="s">
        <v>109</v>
      </c>
      <c r="G9" s="11" t="s">
        <v>110</v>
      </c>
      <c r="H9" s="11" t="s">
        <v>111</v>
      </c>
      <c r="I9" s="12" t="s">
        <v>112</v>
      </c>
      <c r="J9" s="13" t="s">
        <v>3</v>
      </c>
    </row>
    <row r="10" spans="1:12" x14ac:dyDescent="0.25">
      <c r="A10" s="29">
        <v>6324</v>
      </c>
      <c r="B10" s="109">
        <v>0</v>
      </c>
      <c r="C10" s="110">
        <v>0</v>
      </c>
      <c r="D10" s="111">
        <v>0</v>
      </c>
      <c r="E10" s="112">
        <v>0</v>
      </c>
      <c r="F10" s="112">
        <v>0</v>
      </c>
      <c r="G10" s="112">
        <v>0</v>
      </c>
      <c r="H10" s="112">
        <v>0</v>
      </c>
      <c r="I10" s="113">
        <v>0</v>
      </c>
      <c r="J10" s="101">
        <f>SUM(B10:I10)</f>
        <v>0</v>
      </c>
    </row>
    <row r="11" spans="1:12" x14ac:dyDescent="0.25">
      <c r="A11" s="30">
        <v>6341</v>
      </c>
      <c r="B11" s="114">
        <v>450000</v>
      </c>
      <c r="C11" s="106">
        <v>0</v>
      </c>
      <c r="D11" s="108">
        <v>0</v>
      </c>
      <c r="E11" s="106">
        <v>0</v>
      </c>
      <c r="F11" s="106">
        <v>0</v>
      </c>
      <c r="G11" s="106">
        <v>0</v>
      </c>
      <c r="H11" s="106">
        <v>0</v>
      </c>
      <c r="I11" s="115">
        <v>0</v>
      </c>
      <c r="J11" s="102">
        <f t="shared" ref="J11:J43" si="0">SUM(B11:I11)</f>
        <v>450000</v>
      </c>
    </row>
    <row r="12" spans="1:12" x14ac:dyDescent="0.25">
      <c r="A12" s="30">
        <v>6361</v>
      </c>
      <c r="B12" s="114">
        <v>0</v>
      </c>
      <c r="C12" s="107">
        <v>0</v>
      </c>
      <c r="D12" s="108">
        <v>0</v>
      </c>
      <c r="E12" s="107">
        <v>650000</v>
      </c>
      <c r="F12" s="106">
        <v>0</v>
      </c>
      <c r="G12" s="106">
        <v>0</v>
      </c>
      <c r="H12" s="106">
        <v>0</v>
      </c>
      <c r="I12" s="115">
        <v>0</v>
      </c>
      <c r="J12" s="102">
        <f t="shared" si="0"/>
        <v>650000</v>
      </c>
    </row>
    <row r="13" spans="1:12" x14ac:dyDescent="0.25">
      <c r="A13" s="30">
        <v>6362</v>
      </c>
      <c r="B13" s="114">
        <v>0</v>
      </c>
      <c r="C13" s="107">
        <v>0</v>
      </c>
      <c r="D13" s="108">
        <v>0</v>
      </c>
      <c r="E13" s="106">
        <v>0</v>
      </c>
      <c r="F13" s="106">
        <v>0</v>
      </c>
      <c r="G13" s="106">
        <v>0</v>
      </c>
      <c r="H13" s="106">
        <v>0</v>
      </c>
      <c r="I13" s="115">
        <v>0</v>
      </c>
      <c r="J13" s="102">
        <f t="shared" si="0"/>
        <v>0</v>
      </c>
    </row>
    <row r="14" spans="1:12" x14ac:dyDescent="0.25">
      <c r="A14" s="30">
        <v>6381</v>
      </c>
      <c r="B14" s="114">
        <v>0</v>
      </c>
      <c r="C14" s="107">
        <v>0</v>
      </c>
      <c r="D14" s="108">
        <v>0</v>
      </c>
      <c r="E14" s="107">
        <v>1466642</v>
      </c>
      <c r="F14" s="106">
        <v>0</v>
      </c>
      <c r="G14" s="106">
        <v>0</v>
      </c>
      <c r="H14" s="106">
        <v>0</v>
      </c>
      <c r="I14" s="115">
        <v>0</v>
      </c>
      <c r="J14" s="102">
        <f t="shared" si="0"/>
        <v>1466642</v>
      </c>
      <c r="L14" s="155"/>
    </row>
    <row r="15" spans="1:12" x14ac:dyDescent="0.25">
      <c r="A15" s="30">
        <v>6382</v>
      </c>
      <c r="B15" s="114">
        <v>0</v>
      </c>
      <c r="C15" s="107">
        <v>0</v>
      </c>
      <c r="D15" s="108">
        <v>0</v>
      </c>
      <c r="E15" s="107">
        <v>15860432</v>
      </c>
      <c r="F15" s="106">
        <v>0</v>
      </c>
      <c r="G15" s="106">
        <v>0</v>
      </c>
      <c r="H15" s="106">
        <v>0</v>
      </c>
      <c r="I15" s="115">
        <v>0</v>
      </c>
      <c r="J15" s="102">
        <v>15860432</v>
      </c>
    </row>
    <row r="16" spans="1:12" x14ac:dyDescent="0.25">
      <c r="A16" s="30">
        <v>6413</v>
      </c>
      <c r="B16" s="114">
        <v>5500</v>
      </c>
      <c r="C16" s="107">
        <v>0</v>
      </c>
      <c r="D16" s="108">
        <v>0</v>
      </c>
      <c r="E16" s="106">
        <v>0</v>
      </c>
      <c r="F16" s="106">
        <v>0</v>
      </c>
      <c r="G16" s="106">
        <v>0</v>
      </c>
      <c r="H16" s="106">
        <v>0</v>
      </c>
      <c r="I16" s="115">
        <v>0</v>
      </c>
      <c r="J16" s="102">
        <f t="shared" si="0"/>
        <v>5500</v>
      </c>
    </row>
    <row r="17" spans="1:10" x14ac:dyDescent="0.25">
      <c r="A17" s="30">
        <v>6414</v>
      </c>
      <c r="B17" s="114">
        <v>25000</v>
      </c>
      <c r="C17" s="107">
        <v>0</v>
      </c>
      <c r="D17" s="108">
        <v>0</v>
      </c>
      <c r="E17" s="106">
        <v>0</v>
      </c>
      <c r="F17" s="106">
        <v>0</v>
      </c>
      <c r="G17" s="106">
        <v>0</v>
      </c>
      <c r="H17" s="106">
        <v>0</v>
      </c>
      <c r="I17" s="115">
        <v>0</v>
      </c>
      <c r="J17" s="102">
        <f t="shared" si="0"/>
        <v>25000</v>
      </c>
    </row>
    <row r="18" spans="1:10" x14ac:dyDescent="0.25">
      <c r="A18" s="30">
        <v>6415</v>
      </c>
      <c r="B18" s="114">
        <v>1000</v>
      </c>
      <c r="C18" s="107">
        <v>0</v>
      </c>
      <c r="D18" s="108">
        <v>0</v>
      </c>
      <c r="E18" s="106">
        <v>0</v>
      </c>
      <c r="F18" s="106">
        <v>0</v>
      </c>
      <c r="G18" s="106">
        <v>0</v>
      </c>
      <c r="H18" s="106">
        <v>0</v>
      </c>
      <c r="I18" s="115">
        <v>0</v>
      </c>
      <c r="J18" s="102">
        <f t="shared" si="0"/>
        <v>1000</v>
      </c>
    </row>
    <row r="19" spans="1:10" x14ac:dyDescent="0.25">
      <c r="A19" s="30">
        <v>6416</v>
      </c>
      <c r="B19" s="114">
        <v>0</v>
      </c>
      <c r="C19" s="107">
        <v>0</v>
      </c>
      <c r="D19" s="108">
        <v>0</v>
      </c>
      <c r="E19" s="106">
        <v>0</v>
      </c>
      <c r="F19" s="106">
        <v>0</v>
      </c>
      <c r="G19" s="106">
        <v>0</v>
      </c>
      <c r="H19" s="106">
        <v>0</v>
      </c>
      <c r="I19" s="115">
        <v>0</v>
      </c>
      <c r="J19" s="102">
        <f t="shared" si="0"/>
        <v>0</v>
      </c>
    </row>
    <row r="20" spans="1:10" x14ac:dyDescent="0.25">
      <c r="A20" s="30">
        <v>6422</v>
      </c>
      <c r="B20" s="114">
        <v>0</v>
      </c>
      <c r="C20" s="107">
        <v>0</v>
      </c>
      <c r="D20" s="108">
        <v>0</v>
      </c>
      <c r="E20" s="106">
        <v>0</v>
      </c>
      <c r="F20" s="106">
        <v>0</v>
      </c>
      <c r="G20" s="106">
        <v>0</v>
      </c>
      <c r="H20" s="106">
        <v>0</v>
      </c>
      <c r="I20" s="115">
        <v>0</v>
      </c>
      <c r="J20" s="102">
        <f t="shared" si="0"/>
        <v>0</v>
      </c>
    </row>
    <row r="21" spans="1:10" x14ac:dyDescent="0.25">
      <c r="A21" s="30">
        <v>6423</v>
      </c>
      <c r="B21" s="114">
        <v>0</v>
      </c>
      <c r="C21" s="107">
        <v>0</v>
      </c>
      <c r="D21" s="108">
        <v>0</v>
      </c>
      <c r="E21" s="106">
        <v>0</v>
      </c>
      <c r="F21" s="106">
        <v>0</v>
      </c>
      <c r="G21" s="106">
        <v>0</v>
      </c>
      <c r="H21" s="106">
        <v>0</v>
      </c>
      <c r="I21" s="115">
        <v>0</v>
      </c>
      <c r="J21" s="102">
        <f t="shared" si="0"/>
        <v>0</v>
      </c>
    </row>
    <row r="22" spans="1:10" x14ac:dyDescent="0.25">
      <c r="A22" s="30">
        <v>6425</v>
      </c>
      <c r="B22" s="114">
        <v>0</v>
      </c>
      <c r="C22" s="107">
        <v>0</v>
      </c>
      <c r="D22" s="108">
        <v>0</v>
      </c>
      <c r="E22" s="106">
        <v>0</v>
      </c>
      <c r="F22" s="106">
        <v>0</v>
      </c>
      <c r="G22" s="106">
        <v>0</v>
      </c>
      <c r="H22" s="106">
        <v>0</v>
      </c>
      <c r="I22" s="115">
        <v>0</v>
      </c>
      <c r="J22" s="102">
        <f t="shared" si="0"/>
        <v>0</v>
      </c>
    </row>
    <row r="23" spans="1:10" x14ac:dyDescent="0.25">
      <c r="A23" s="30">
        <v>6429</v>
      </c>
      <c r="B23" s="114">
        <v>200000</v>
      </c>
      <c r="C23" s="107">
        <v>0</v>
      </c>
      <c r="D23" s="108">
        <v>0</v>
      </c>
      <c r="E23" s="106">
        <v>0</v>
      </c>
      <c r="F23" s="106">
        <v>0</v>
      </c>
      <c r="G23" s="106">
        <v>0</v>
      </c>
      <c r="H23" s="106">
        <v>0</v>
      </c>
      <c r="I23" s="115">
        <v>0</v>
      </c>
      <c r="J23" s="102">
        <f t="shared" si="0"/>
        <v>200000</v>
      </c>
    </row>
    <row r="24" spans="1:10" x14ac:dyDescent="0.25">
      <c r="A24" s="30">
        <v>65264</v>
      </c>
      <c r="B24" s="114">
        <v>270000</v>
      </c>
      <c r="C24" s="107">
        <v>0</v>
      </c>
      <c r="D24" s="108">
        <v>0</v>
      </c>
      <c r="E24" s="106">
        <v>0</v>
      </c>
      <c r="F24" s="106">
        <v>0</v>
      </c>
      <c r="G24" s="106">
        <v>0</v>
      </c>
      <c r="H24" s="106">
        <v>0</v>
      </c>
      <c r="I24" s="115">
        <v>0</v>
      </c>
      <c r="J24" s="102">
        <f t="shared" si="0"/>
        <v>270000</v>
      </c>
    </row>
    <row r="25" spans="1:10" x14ac:dyDescent="0.25">
      <c r="A25" s="30">
        <v>65267</v>
      </c>
      <c r="B25" s="114">
        <v>175000</v>
      </c>
      <c r="C25" s="107">
        <v>0</v>
      </c>
      <c r="D25" s="108">
        <v>0</v>
      </c>
      <c r="E25" s="106">
        <v>0</v>
      </c>
      <c r="F25" s="106">
        <v>0</v>
      </c>
      <c r="G25" s="106">
        <v>175000</v>
      </c>
      <c r="H25" s="106">
        <v>0</v>
      </c>
      <c r="I25" s="115">
        <v>0</v>
      </c>
      <c r="J25" s="102">
        <v>175000</v>
      </c>
    </row>
    <row r="26" spans="1:10" x14ac:dyDescent="0.25">
      <c r="A26" s="30">
        <v>65269</v>
      </c>
      <c r="B26" s="114">
        <v>200000</v>
      </c>
      <c r="C26" s="107">
        <v>0</v>
      </c>
      <c r="D26" s="108">
        <v>0</v>
      </c>
      <c r="E26" s="106">
        <v>0</v>
      </c>
      <c r="F26" s="106">
        <v>0</v>
      </c>
      <c r="G26" s="106">
        <v>0</v>
      </c>
      <c r="H26" s="106">
        <v>0</v>
      </c>
      <c r="I26" s="115">
        <v>0</v>
      </c>
      <c r="J26" s="102">
        <f t="shared" si="0"/>
        <v>200000</v>
      </c>
    </row>
    <row r="27" spans="1:10" x14ac:dyDescent="0.25">
      <c r="A27" s="30">
        <v>6614</v>
      </c>
      <c r="B27" s="114">
        <v>0</v>
      </c>
      <c r="C27" s="107">
        <v>35000</v>
      </c>
      <c r="D27" s="108">
        <v>0</v>
      </c>
      <c r="E27" s="106">
        <v>0</v>
      </c>
      <c r="F27" s="106">
        <v>0</v>
      </c>
      <c r="G27" s="106">
        <v>0</v>
      </c>
      <c r="H27" s="106">
        <v>0</v>
      </c>
      <c r="I27" s="115">
        <v>0</v>
      </c>
      <c r="J27" s="102">
        <f t="shared" si="0"/>
        <v>35000</v>
      </c>
    </row>
    <row r="28" spans="1:10" x14ac:dyDescent="0.25">
      <c r="A28" s="30">
        <v>6615</v>
      </c>
      <c r="B28" s="114">
        <v>0</v>
      </c>
      <c r="C28" s="107">
        <v>56162236</v>
      </c>
      <c r="D28" s="108">
        <v>0</v>
      </c>
      <c r="E28" s="106">
        <v>0</v>
      </c>
      <c r="F28" s="106">
        <v>0</v>
      </c>
      <c r="G28" s="106">
        <v>0</v>
      </c>
      <c r="H28" s="106">
        <v>0</v>
      </c>
      <c r="I28" s="115">
        <v>0</v>
      </c>
      <c r="J28" s="102">
        <v>56162236</v>
      </c>
    </row>
    <row r="29" spans="1:10" x14ac:dyDescent="0.25">
      <c r="A29" s="30">
        <v>6631</v>
      </c>
      <c r="B29" s="114">
        <v>0</v>
      </c>
      <c r="C29" s="107">
        <v>0</v>
      </c>
      <c r="D29" s="108">
        <v>0</v>
      </c>
      <c r="E29" s="106">
        <v>0</v>
      </c>
      <c r="F29" s="107">
        <v>0</v>
      </c>
      <c r="G29" s="106">
        <v>0</v>
      </c>
      <c r="H29" s="106">
        <v>0</v>
      </c>
      <c r="I29" s="115">
        <v>0</v>
      </c>
      <c r="J29" s="102">
        <f t="shared" si="0"/>
        <v>0</v>
      </c>
    </row>
    <row r="30" spans="1:10" x14ac:dyDescent="0.25">
      <c r="A30" s="30" t="s">
        <v>4</v>
      </c>
      <c r="B30" s="114">
        <v>10050000</v>
      </c>
      <c r="C30" s="107">
        <v>0</v>
      </c>
      <c r="D30" s="108">
        <v>0</v>
      </c>
      <c r="E30" s="106">
        <v>0</v>
      </c>
      <c r="F30" s="106">
        <v>0</v>
      </c>
      <c r="G30" s="106">
        <v>0</v>
      </c>
      <c r="H30" s="106">
        <v>0</v>
      </c>
      <c r="I30" s="115">
        <v>0</v>
      </c>
      <c r="J30" s="102">
        <v>10050000</v>
      </c>
    </row>
    <row r="31" spans="1:10" x14ac:dyDescent="0.25">
      <c r="A31" s="30" t="s">
        <v>5</v>
      </c>
      <c r="B31" s="114">
        <v>3000000</v>
      </c>
      <c r="C31" s="107">
        <v>0</v>
      </c>
      <c r="D31" s="108">
        <v>0</v>
      </c>
      <c r="E31" s="106">
        <v>0</v>
      </c>
      <c r="F31" s="106">
        <v>0</v>
      </c>
      <c r="G31" s="106">
        <v>0</v>
      </c>
      <c r="H31" s="106">
        <v>0</v>
      </c>
      <c r="I31" s="115">
        <v>0</v>
      </c>
      <c r="J31" s="102">
        <f t="shared" si="0"/>
        <v>3000000</v>
      </c>
    </row>
    <row r="32" spans="1:10" x14ac:dyDescent="0.25">
      <c r="A32" s="30">
        <v>6714</v>
      </c>
      <c r="B32" s="114">
        <v>0</v>
      </c>
      <c r="C32" s="107">
        <v>0</v>
      </c>
      <c r="D32" s="108">
        <v>0</v>
      </c>
      <c r="E32" s="106">
        <v>0</v>
      </c>
      <c r="F32" s="106">
        <v>0</v>
      </c>
      <c r="G32" s="106">
        <v>0</v>
      </c>
      <c r="H32" s="106">
        <v>0</v>
      </c>
      <c r="I32" s="115">
        <v>0</v>
      </c>
      <c r="J32" s="102">
        <f t="shared" si="0"/>
        <v>0</v>
      </c>
    </row>
    <row r="33" spans="1:14" x14ac:dyDescent="0.25">
      <c r="A33" s="30">
        <v>6731</v>
      </c>
      <c r="B33" s="114">
        <v>99800000</v>
      </c>
      <c r="C33" s="107">
        <v>0</v>
      </c>
      <c r="D33" s="108">
        <v>0</v>
      </c>
      <c r="E33" s="106">
        <v>0</v>
      </c>
      <c r="F33" s="106">
        <v>0</v>
      </c>
      <c r="G33" s="106">
        <v>0</v>
      </c>
      <c r="H33" s="106">
        <v>0</v>
      </c>
      <c r="I33" s="115">
        <v>0</v>
      </c>
      <c r="J33" s="102">
        <v>99800000</v>
      </c>
    </row>
    <row r="34" spans="1:14" x14ac:dyDescent="0.25">
      <c r="A34" s="30">
        <v>6831</v>
      </c>
      <c r="B34" s="114">
        <v>0</v>
      </c>
      <c r="C34" s="107">
        <v>0</v>
      </c>
      <c r="D34" s="108">
        <v>0</v>
      </c>
      <c r="E34" s="106">
        <v>0</v>
      </c>
      <c r="F34" s="106">
        <v>0</v>
      </c>
      <c r="G34" s="106">
        <v>0</v>
      </c>
      <c r="H34" s="106">
        <v>0</v>
      </c>
      <c r="I34" s="115">
        <v>0</v>
      </c>
      <c r="J34" s="102">
        <f t="shared" si="0"/>
        <v>0</v>
      </c>
    </row>
    <row r="35" spans="1:14" x14ac:dyDescent="0.25">
      <c r="A35" s="30">
        <v>7211</v>
      </c>
      <c r="B35" s="114">
        <v>0</v>
      </c>
      <c r="C35" s="107">
        <v>0</v>
      </c>
      <c r="D35" s="108">
        <v>0</v>
      </c>
      <c r="E35" s="106">
        <v>0</v>
      </c>
      <c r="F35" s="106">
        <v>0</v>
      </c>
      <c r="G35" s="106">
        <v>0</v>
      </c>
      <c r="H35" s="106">
        <v>0</v>
      </c>
      <c r="I35" s="115">
        <v>0</v>
      </c>
      <c r="J35" s="102">
        <f t="shared" si="0"/>
        <v>0</v>
      </c>
    </row>
    <row r="36" spans="1:14" x14ac:dyDescent="0.25">
      <c r="A36" s="30">
        <v>7221</v>
      </c>
      <c r="B36" s="114">
        <v>0</v>
      </c>
      <c r="C36" s="107">
        <v>0</v>
      </c>
      <c r="D36" s="108">
        <v>0</v>
      </c>
      <c r="E36" s="106">
        <v>0</v>
      </c>
      <c r="F36" s="106">
        <v>0</v>
      </c>
      <c r="G36" s="106">
        <v>0</v>
      </c>
      <c r="H36" s="106">
        <v>0</v>
      </c>
      <c r="I36" s="115">
        <v>0</v>
      </c>
      <c r="J36" s="102">
        <f t="shared" si="0"/>
        <v>0</v>
      </c>
    </row>
    <row r="37" spans="1:14" x14ac:dyDescent="0.25">
      <c r="A37" s="30">
        <v>7225</v>
      </c>
      <c r="B37" s="114">
        <v>0</v>
      </c>
      <c r="C37" s="107">
        <v>0</v>
      </c>
      <c r="D37" s="108">
        <v>0</v>
      </c>
      <c r="E37" s="106">
        <v>0</v>
      </c>
      <c r="F37" s="106">
        <v>0</v>
      </c>
      <c r="G37" s="106">
        <v>0</v>
      </c>
      <c r="H37" s="106">
        <v>0</v>
      </c>
      <c r="I37" s="115">
        <v>0</v>
      </c>
      <c r="J37" s="102">
        <f t="shared" si="0"/>
        <v>0</v>
      </c>
    </row>
    <row r="38" spans="1:14" x14ac:dyDescent="0.25">
      <c r="A38" s="30">
        <v>7227</v>
      </c>
      <c r="B38" s="114">
        <v>0</v>
      </c>
      <c r="C38" s="107">
        <v>0</v>
      </c>
      <c r="D38" s="108">
        <v>0</v>
      </c>
      <c r="E38" s="106">
        <v>0</v>
      </c>
      <c r="F38" s="106">
        <v>0</v>
      </c>
      <c r="G38" s="106">
        <v>0</v>
      </c>
      <c r="H38" s="106">
        <v>0</v>
      </c>
      <c r="I38" s="115">
        <v>0</v>
      </c>
      <c r="J38" s="102">
        <f t="shared" si="0"/>
        <v>0</v>
      </c>
    </row>
    <row r="39" spans="1:14" x14ac:dyDescent="0.25">
      <c r="A39" s="30">
        <v>7231</v>
      </c>
      <c r="B39" s="114">
        <v>0</v>
      </c>
      <c r="C39" s="107">
        <v>0</v>
      </c>
      <c r="D39" s="108">
        <v>0</v>
      </c>
      <c r="E39" s="106">
        <v>0</v>
      </c>
      <c r="F39" s="106">
        <v>0</v>
      </c>
      <c r="G39" s="106">
        <v>0</v>
      </c>
      <c r="H39" s="106">
        <v>0</v>
      </c>
      <c r="I39" s="115">
        <v>0</v>
      </c>
      <c r="J39" s="102">
        <f t="shared" si="0"/>
        <v>0</v>
      </c>
    </row>
    <row r="40" spans="1:14" x14ac:dyDescent="0.25">
      <c r="A40" s="30">
        <v>818</v>
      </c>
      <c r="B40" s="114">
        <v>0</v>
      </c>
      <c r="C40" s="107">
        <v>0</v>
      </c>
      <c r="D40" s="108">
        <v>0</v>
      </c>
      <c r="E40" s="106">
        <v>0</v>
      </c>
      <c r="F40" s="106">
        <v>0</v>
      </c>
      <c r="G40" s="106">
        <v>0</v>
      </c>
      <c r="H40" s="106">
        <v>0</v>
      </c>
      <c r="I40" s="115">
        <v>0</v>
      </c>
      <c r="J40" s="102">
        <f t="shared" si="0"/>
        <v>0</v>
      </c>
    </row>
    <row r="41" spans="1:14" x14ac:dyDescent="0.25">
      <c r="A41" s="30">
        <v>8443</v>
      </c>
      <c r="B41" s="114">
        <v>21029516</v>
      </c>
      <c r="C41" s="107">
        <v>0</v>
      </c>
      <c r="D41" s="108">
        <v>0</v>
      </c>
      <c r="E41" s="106">
        <v>0</v>
      </c>
      <c r="F41" s="106">
        <v>0</v>
      </c>
      <c r="G41" s="106">
        <v>0</v>
      </c>
      <c r="H41" s="107">
        <v>0</v>
      </c>
      <c r="I41" s="115">
        <v>0</v>
      </c>
      <c r="J41" s="102">
        <v>21029516</v>
      </c>
    </row>
    <row r="42" spans="1:14" x14ac:dyDescent="0.25">
      <c r="A42" s="30">
        <v>8445</v>
      </c>
      <c r="B42" s="114">
        <v>0</v>
      </c>
      <c r="C42" s="107">
        <v>0</v>
      </c>
      <c r="D42" s="108">
        <v>0</v>
      </c>
      <c r="E42" s="106">
        <v>0</v>
      </c>
      <c r="F42" s="106">
        <v>0</v>
      </c>
      <c r="G42" s="106">
        <v>0</v>
      </c>
      <c r="H42" s="106">
        <v>0</v>
      </c>
      <c r="I42" s="115">
        <v>0</v>
      </c>
      <c r="J42" s="102">
        <f t="shared" si="0"/>
        <v>0</v>
      </c>
      <c r="L42" s="155"/>
      <c r="M42" s="155"/>
      <c r="N42" s="155"/>
    </row>
    <row r="43" spans="1:14" ht="15.75" thickBot="1" x14ac:dyDescent="0.3">
      <c r="A43" s="31">
        <v>9221</v>
      </c>
      <c r="B43" s="116">
        <v>0</v>
      </c>
      <c r="C43" s="117">
        <v>0</v>
      </c>
      <c r="D43" s="118">
        <v>0</v>
      </c>
      <c r="E43" s="119">
        <v>0</v>
      </c>
      <c r="F43" s="119">
        <v>0</v>
      </c>
      <c r="G43" s="119">
        <v>0</v>
      </c>
      <c r="H43" s="119">
        <v>0</v>
      </c>
      <c r="I43" s="120">
        <v>0</v>
      </c>
      <c r="J43" s="103">
        <f t="shared" si="0"/>
        <v>0</v>
      </c>
      <c r="L43" s="155"/>
    </row>
    <row r="44" spans="1:14" ht="30.75" thickBot="1" x14ac:dyDescent="0.3">
      <c r="A44" s="14" t="s">
        <v>113</v>
      </c>
      <c r="B44" s="104">
        <f>SUM(B10:B43)</f>
        <v>135206016</v>
      </c>
      <c r="C44" s="105">
        <f t="shared" ref="C44:J44" si="1">SUM(C10:C43)</f>
        <v>56197236</v>
      </c>
      <c r="D44" s="105">
        <f t="shared" si="1"/>
        <v>0</v>
      </c>
      <c r="E44" s="105">
        <f t="shared" si="1"/>
        <v>17977074</v>
      </c>
      <c r="F44" s="105">
        <f t="shared" si="1"/>
        <v>0</v>
      </c>
      <c r="G44" s="105">
        <f t="shared" si="1"/>
        <v>175000</v>
      </c>
      <c r="H44" s="105">
        <f t="shared" si="1"/>
        <v>0</v>
      </c>
      <c r="I44" s="105">
        <f t="shared" si="1"/>
        <v>0</v>
      </c>
      <c r="J44" s="28">
        <f t="shared" si="1"/>
        <v>209380326</v>
      </c>
      <c r="M44" s="155"/>
    </row>
    <row r="45" spans="1:14" ht="30.75" thickBot="1" x14ac:dyDescent="0.3">
      <c r="A45" s="7" t="s">
        <v>130</v>
      </c>
      <c r="B45" s="175">
        <f>B44+C44+E44</f>
        <v>209380326</v>
      </c>
      <c r="C45" s="175"/>
      <c r="D45" s="175"/>
      <c r="E45" s="175"/>
      <c r="F45" s="175"/>
      <c r="G45" s="175"/>
      <c r="H45" s="175"/>
      <c r="I45" s="175"/>
      <c r="J45" s="176"/>
    </row>
    <row r="46" spans="1:14" x14ac:dyDescent="0.25">
      <c r="A46" s="8"/>
      <c r="B46" s="32"/>
      <c r="C46" s="32"/>
      <c r="D46" s="32"/>
      <c r="E46" s="32"/>
      <c r="F46" s="32"/>
      <c r="G46" s="32"/>
      <c r="H46" s="32"/>
      <c r="I46" s="32"/>
      <c r="J46" s="32"/>
    </row>
    <row r="47" spans="1:14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</row>
    <row r="48" spans="1:14" ht="15.75" thickBot="1" x14ac:dyDescent="0.3">
      <c r="A48" s="162" t="s">
        <v>6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5.75" thickBot="1" x14ac:dyDescent="0.3">
      <c r="A49" s="170" t="s">
        <v>1</v>
      </c>
      <c r="B49" s="172" t="s">
        <v>2</v>
      </c>
      <c r="C49" s="173"/>
      <c r="D49" s="173"/>
      <c r="E49" s="173"/>
      <c r="F49" s="173"/>
      <c r="G49" s="173"/>
      <c r="H49" s="173"/>
      <c r="I49" s="173"/>
      <c r="J49" s="174"/>
    </row>
    <row r="50" spans="1:10" ht="90.75" thickBot="1" x14ac:dyDescent="0.3">
      <c r="A50" s="177"/>
      <c r="B50" s="4" t="s">
        <v>105</v>
      </c>
      <c r="C50" s="5" t="s">
        <v>106</v>
      </c>
      <c r="D50" s="5" t="s">
        <v>107</v>
      </c>
      <c r="E50" s="5" t="s">
        <v>108</v>
      </c>
      <c r="F50" s="5" t="s">
        <v>109</v>
      </c>
      <c r="G50" s="6" t="s">
        <v>110</v>
      </c>
      <c r="H50" s="5" t="s">
        <v>111</v>
      </c>
      <c r="I50" s="5" t="s">
        <v>112</v>
      </c>
      <c r="J50" s="15" t="s">
        <v>3</v>
      </c>
    </row>
    <row r="51" spans="1:10" x14ac:dyDescent="0.25">
      <c r="A51" s="133">
        <v>6324</v>
      </c>
      <c r="B51" s="16">
        <v>0</v>
      </c>
      <c r="C51" s="163">
        <v>0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8">
        <f>SUM(B51:I51)</f>
        <v>0</v>
      </c>
    </row>
    <row r="52" spans="1:10" x14ac:dyDescent="0.25">
      <c r="A52" s="24">
        <v>6341</v>
      </c>
      <c r="B52" s="19">
        <v>608062</v>
      </c>
      <c r="C52" s="164">
        <v>0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1">
        <v>608062</v>
      </c>
    </row>
    <row r="53" spans="1:10" x14ac:dyDescent="0.25">
      <c r="A53" s="24">
        <v>6361</v>
      </c>
      <c r="B53" s="22">
        <v>0</v>
      </c>
      <c r="C53" s="164">
        <v>0</v>
      </c>
      <c r="D53" s="20">
        <v>0</v>
      </c>
      <c r="E53" s="23">
        <v>0</v>
      </c>
      <c r="F53" s="19">
        <v>0</v>
      </c>
      <c r="G53" s="19">
        <v>0</v>
      </c>
      <c r="H53" s="19">
        <v>0</v>
      </c>
      <c r="I53" s="19">
        <v>0</v>
      </c>
      <c r="J53" s="21">
        <f t="shared" ref="J53:J85" si="2">SUM(B53:I53)</f>
        <v>0</v>
      </c>
    </row>
    <row r="54" spans="1:10" x14ac:dyDescent="0.25">
      <c r="A54" s="24">
        <v>6362</v>
      </c>
      <c r="B54" s="22">
        <v>0</v>
      </c>
      <c r="C54" s="164">
        <v>0</v>
      </c>
      <c r="D54" s="20">
        <v>0</v>
      </c>
      <c r="E54" s="22">
        <v>0</v>
      </c>
      <c r="F54" s="19">
        <v>0</v>
      </c>
      <c r="G54" s="19">
        <v>0</v>
      </c>
      <c r="H54" s="19">
        <v>0</v>
      </c>
      <c r="I54" s="19">
        <v>0</v>
      </c>
      <c r="J54" s="21">
        <f t="shared" si="2"/>
        <v>0</v>
      </c>
    </row>
    <row r="55" spans="1:10" x14ac:dyDescent="0.25">
      <c r="A55" s="24">
        <v>6381</v>
      </c>
      <c r="B55" s="22">
        <v>0</v>
      </c>
      <c r="C55" s="164">
        <v>0</v>
      </c>
      <c r="D55" s="20">
        <v>0</v>
      </c>
      <c r="E55" s="22">
        <v>585992</v>
      </c>
      <c r="F55" s="19">
        <v>0</v>
      </c>
      <c r="G55" s="19">
        <v>0</v>
      </c>
      <c r="H55" s="19">
        <v>0</v>
      </c>
      <c r="I55" s="19">
        <v>0</v>
      </c>
      <c r="J55" s="21">
        <v>585992</v>
      </c>
    </row>
    <row r="56" spans="1:10" x14ac:dyDescent="0.25">
      <c r="A56" s="24">
        <v>6382</v>
      </c>
      <c r="B56" s="22">
        <v>0</v>
      </c>
      <c r="C56" s="164">
        <v>0</v>
      </c>
      <c r="D56" s="20">
        <v>0</v>
      </c>
      <c r="E56" s="22">
        <v>16919236</v>
      </c>
      <c r="F56" s="19">
        <v>0</v>
      </c>
      <c r="G56" s="19">
        <v>0</v>
      </c>
      <c r="H56" s="19">
        <v>0</v>
      </c>
      <c r="I56" s="19">
        <v>0</v>
      </c>
      <c r="J56" s="21">
        <v>16919236</v>
      </c>
    </row>
    <row r="57" spans="1:10" x14ac:dyDescent="0.25">
      <c r="A57" s="24">
        <v>6413</v>
      </c>
      <c r="B57" s="22">
        <v>112</v>
      </c>
      <c r="C57" s="164">
        <v>0</v>
      </c>
      <c r="D57" s="22">
        <v>0</v>
      </c>
      <c r="E57" s="22">
        <v>0</v>
      </c>
      <c r="F57" s="19">
        <v>0</v>
      </c>
      <c r="G57" s="19">
        <v>0</v>
      </c>
      <c r="H57" s="19">
        <v>0</v>
      </c>
      <c r="I57" s="19">
        <v>0</v>
      </c>
      <c r="J57" s="21">
        <v>112</v>
      </c>
    </row>
    <row r="58" spans="1:10" x14ac:dyDescent="0.25">
      <c r="A58" s="24">
        <v>6414</v>
      </c>
      <c r="B58" s="22">
        <v>3330</v>
      </c>
      <c r="C58" s="164">
        <v>0</v>
      </c>
      <c r="D58" s="22">
        <v>0</v>
      </c>
      <c r="E58" s="22">
        <v>0</v>
      </c>
      <c r="F58" s="19">
        <v>0</v>
      </c>
      <c r="G58" s="19">
        <v>0</v>
      </c>
      <c r="H58" s="19">
        <v>0</v>
      </c>
      <c r="I58" s="19">
        <v>0</v>
      </c>
      <c r="J58" s="21">
        <v>3330</v>
      </c>
    </row>
    <row r="59" spans="1:10" x14ac:dyDescent="0.25">
      <c r="A59" s="24">
        <v>6415</v>
      </c>
      <c r="B59" s="22">
        <v>4094</v>
      </c>
      <c r="C59" s="164">
        <v>0</v>
      </c>
      <c r="D59" s="22">
        <v>0</v>
      </c>
      <c r="E59" s="22">
        <v>0</v>
      </c>
      <c r="F59" s="19">
        <v>0</v>
      </c>
      <c r="G59" s="19">
        <v>0</v>
      </c>
      <c r="H59" s="19">
        <v>0</v>
      </c>
      <c r="I59" s="19">
        <v>0</v>
      </c>
      <c r="J59" s="21">
        <v>4094</v>
      </c>
    </row>
    <row r="60" spans="1:10" x14ac:dyDescent="0.25">
      <c r="A60" s="24">
        <v>6416</v>
      </c>
      <c r="B60" s="22">
        <v>0</v>
      </c>
      <c r="C60" s="164">
        <v>0</v>
      </c>
      <c r="D60" s="22">
        <v>0</v>
      </c>
      <c r="E60" s="22">
        <v>0</v>
      </c>
      <c r="F60" s="19">
        <v>0</v>
      </c>
      <c r="G60" s="19">
        <v>0</v>
      </c>
      <c r="H60" s="19">
        <v>0</v>
      </c>
      <c r="I60" s="19">
        <v>0</v>
      </c>
      <c r="J60" s="21">
        <f t="shared" si="2"/>
        <v>0</v>
      </c>
    </row>
    <row r="61" spans="1:10" x14ac:dyDescent="0.25">
      <c r="A61" s="24">
        <v>6422</v>
      </c>
      <c r="B61" s="22">
        <v>0</v>
      </c>
      <c r="C61" s="164">
        <v>0</v>
      </c>
      <c r="D61" s="22">
        <v>0</v>
      </c>
      <c r="E61" s="22">
        <v>0</v>
      </c>
      <c r="F61" s="19">
        <v>0</v>
      </c>
      <c r="G61" s="19">
        <v>0</v>
      </c>
      <c r="H61" s="19">
        <v>0</v>
      </c>
      <c r="I61" s="19">
        <v>0</v>
      </c>
      <c r="J61" s="21">
        <f t="shared" si="2"/>
        <v>0</v>
      </c>
    </row>
    <row r="62" spans="1:10" x14ac:dyDescent="0.25">
      <c r="A62" s="24">
        <v>6423</v>
      </c>
      <c r="B62" s="22">
        <v>0</v>
      </c>
      <c r="C62" s="164">
        <v>0</v>
      </c>
      <c r="D62" s="22">
        <v>0</v>
      </c>
      <c r="E62" s="22">
        <v>0</v>
      </c>
      <c r="F62" s="19">
        <v>0</v>
      </c>
      <c r="G62" s="19">
        <v>0</v>
      </c>
      <c r="H62" s="19">
        <v>0</v>
      </c>
      <c r="I62" s="19">
        <v>0</v>
      </c>
      <c r="J62" s="21">
        <f t="shared" si="2"/>
        <v>0</v>
      </c>
    </row>
    <row r="63" spans="1:10" x14ac:dyDescent="0.25">
      <c r="A63" s="24">
        <v>6425</v>
      </c>
      <c r="B63" s="22">
        <v>0</v>
      </c>
      <c r="C63" s="164">
        <v>0</v>
      </c>
      <c r="D63" s="22">
        <v>0</v>
      </c>
      <c r="E63" s="22">
        <v>0</v>
      </c>
      <c r="F63" s="19">
        <v>0</v>
      </c>
      <c r="G63" s="19">
        <v>0</v>
      </c>
      <c r="H63" s="19">
        <v>0</v>
      </c>
      <c r="I63" s="19">
        <v>0</v>
      </c>
      <c r="J63" s="21">
        <f t="shared" si="2"/>
        <v>0</v>
      </c>
    </row>
    <row r="64" spans="1:10" x14ac:dyDescent="0.25">
      <c r="A64" s="24">
        <v>6429</v>
      </c>
      <c r="B64" s="22">
        <v>291747</v>
      </c>
      <c r="C64" s="164">
        <v>0</v>
      </c>
      <c r="D64" s="22">
        <v>0</v>
      </c>
      <c r="E64" s="22">
        <v>0</v>
      </c>
      <c r="F64" s="19">
        <v>0</v>
      </c>
      <c r="G64" s="19">
        <v>0</v>
      </c>
      <c r="H64" s="19">
        <v>0</v>
      </c>
      <c r="I64" s="19">
        <v>0</v>
      </c>
      <c r="J64" s="21">
        <v>291747</v>
      </c>
    </row>
    <row r="65" spans="1:15" x14ac:dyDescent="0.25">
      <c r="A65" s="24">
        <v>65264</v>
      </c>
      <c r="B65" s="22">
        <v>197977</v>
      </c>
      <c r="C65" s="164">
        <v>0</v>
      </c>
      <c r="D65" s="22">
        <v>0</v>
      </c>
      <c r="E65" s="22">
        <v>0</v>
      </c>
      <c r="F65" s="19">
        <v>0</v>
      </c>
      <c r="G65" s="19">
        <v>0</v>
      </c>
      <c r="H65" s="19">
        <v>0</v>
      </c>
      <c r="I65" s="19">
        <v>0</v>
      </c>
      <c r="J65" s="21">
        <v>197977</v>
      </c>
    </row>
    <row r="66" spans="1:15" x14ac:dyDescent="0.25">
      <c r="A66" s="24">
        <v>65267</v>
      </c>
      <c r="B66" s="127">
        <v>0</v>
      </c>
      <c r="C66" s="164">
        <v>0</v>
      </c>
      <c r="D66" s="22">
        <v>0</v>
      </c>
      <c r="E66" s="22">
        <v>0</v>
      </c>
      <c r="F66" s="19">
        <v>0</v>
      </c>
      <c r="G66" s="22">
        <v>104158</v>
      </c>
      <c r="H66" s="19">
        <v>0</v>
      </c>
      <c r="I66" s="19">
        <v>0</v>
      </c>
      <c r="J66" s="21">
        <v>104158</v>
      </c>
    </row>
    <row r="67" spans="1:15" x14ac:dyDescent="0.25">
      <c r="A67" s="24">
        <v>65269</v>
      </c>
      <c r="B67" s="22">
        <v>241975</v>
      </c>
      <c r="C67" s="164">
        <v>0</v>
      </c>
      <c r="D67" s="22">
        <v>0</v>
      </c>
      <c r="E67" s="22">
        <v>0</v>
      </c>
      <c r="F67" s="19">
        <v>0</v>
      </c>
      <c r="G67" s="23">
        <v>0</v>
      </c>
      <c r="H67" s="19">
        <v>0</v>
      </c>
      <c r="I67" s="19">
        <v>0</v>
      </c>
      <c r="J67" s="21">
        <v>241975</v>
      </c>
    </row>
    <row r="68" spans="1:15" x14ac:dyDescent="0.25">
      <c r="A68" s="24">
        <v>6614</v>
      </c>
      <c r="B68" s="22">
        <v>0</v>
      </c>
      <c r="C68" s="22">
        <v>22896</v>
      </c>
      <c r="D68" s="22">
        <v>0</v>
      </c>
      <c r="E68" s="22">
        <v>0</v>
      </c>
      <c r="F68" s="19">
        <v>0</v>
      </c>
      <c r="G68" s="23">
        <v>0</v>
      </c>
      <c r="H68" s="19">
        <v>0</v>
      </c>
      <c r="I68" s="19">
        <v>0</v>
      </c>
      <c r="J68" s="21">
        <f t="shared" si="2"/>
        <v>22896</v>
      </c>
    </row>
    <row r="69" spans="1:15" x14ac:dyDescent="0.25">
      <c r="A69" s="24">
        <v>6615</v>
      </c>
      <c r="B69" s="22">
        <v>0</v>
      </c>
      <c r="C69" s="22">
        <v>61191277</v>
      </c>
      <c r="D69" s="22">
        <v>0</v>
      </c>
      <c r="E69" s="22">
        <v>0</v>
      </c>
      <c r="F69" s="19">
        <v>0</v>
      </c>
      <c r="G69" s="23">
        <v>0</v>
      </c>
      <c r="H69" s="19">
        <v>0</v>
      </c>
      <c r="I69" s="19">
        <v>0</v>
      </c>
      <c r="J69" s="21">
        <v>61191277</v>
      </c>
    </row>
    <row r="70" spans="1:15" x14ac:dyDescent="0.25">
      <c r="A70" s="24">
        <v>6631</v>
      </c>
      <c r="B70" s="22">
        <v>0</v>
      </c>
      <c r="C70" s="165">
        <v>0</v>
      </c>
      <c r="D70" s="22">
        <v>0</v>
      </c>
      <c r="E70" s="22">
        <v>0</v>
      </c>
      <c r="F70" s="22">
        <v>1316568</v>
      </c>
      <c r="G70" s="23">
        <v>0</v>
      </c>
      <c r="H70" s="19">
        <v>0</v>
      </c>
      <c r="I70" s="19">
        <v>0</v>
      </c>
      <c r="J70" s="21">
        <v>1316568</v>
      </c>
    </row>
    <row r="71" spans="1:15" x14ac:dyDescent="0.25">
      <c r="A71" s="24">
        <v>6632</v>
      </c>
      <c r="B71" s="22">
        <v>0</v>
      </c>
      <c r="C71" s="165">
        <v>0</v>
      </c>
      <c r="D71" s="22">
        <v>0</v>
      </c>
      <c r="E71" s="22">
        <v>0</v>
      </c>
      <c r="F71" s="22">
        <v>1354918</v>
      </c>
      <c r="G71" s="23">
        <v>0</v>
      </c>
      <c r="H71" s="19">
        <v>0</v>
      </c>
      <c r="I71" s="19">
        <v>0</v>
      </c>
      <c r="J71" s="21">
        <v>1354918</v>
      </c>
    </row>
    <row r="72" spans="1:15" x14ac:dyDescent="0.25">
      <c r="A72" s="24" t="s">
        <v>4</v>
      </c>
      <c r="B72" s="22">
        <v>7792738</v>
      </c>
      <c r="C72" s="165">
        <v>0</v>
      </c>
      <c r="D72" s="22">
        <v>0</v>
      </c>
      <c r="E72" s="22">
        <v>0</v>
      </c>
      <c r="F72" s="22">
        <v>0</v>
      </c>
      <c r="G72" s="23">
        <v>0</v>
      </c>
      <c r="H72" s="19">
        <v>0</v>
      </c>
      <c r="I72" s="19">
        <v>0</v>
      </c>
      <c r="J72" s="21">
        <v>7792738</v>
      </c>
    </row>
    <row r="73" spans="1:15" x14ac:dyDescent="0.25">
      <c r="A73" s="24" t="s">
        <v>5</v>
      </c>
      <c r="B73" s="22">
        <v>4466421</v>
      </c>
      <c r="C73" s="165">
        <v>0</v>
      </c>
      <c r="D73" s="22">
        <v>0</v>
      </c>
      <c r="E73" s="22">
        <v>0</v>
      </c>
      <c r="F73" s="22">
        <v>0</v>
      </c>
      <c r="G73" s="23">
        <v>0</v>
      </c>
      <c r="H73" s="19">
        <v>0</v>
      </c>
      <c r="I73" s="19">
        <v>0</v>
      </c>
      <c r="J73" s="21">
        <v>4466421</v>
      </c>
    </row>
    <row r="74" spans="1:15" x14ac:dyDescent="0.25">
      <c r="A74" s="24">
        <v>6714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3">
        <v>0</v>
      </c>
      <c r="H74" s="19">
        <v>0</v>
      </c>
      <c r="I74" s="19">
        <v>0</v>
      </c>
      <c r="J74" s="21">
        <f t="shared" si="2"/>
        <v>0</v>
      </c>
    </row>
    <row r="75" spans="1:15" x14ac:dyDescent="0.25">
      <c r="A75" s="24">
        <v>6731</v>
      </c>
      <c r="B75" s="22">
        <v>109560281</v>
      </c>
      <c r="C75" s="22">
        <v>0</v>
      </c>
      <c r="D75" s="22">
        <v>0</v>
      </c>
      <c r="E75" s="22">
        <v>0</v>
      </c>
      <c r="F75" s="22">
        <v>0</v>
      </c>
      <c r="G75" s="23">
        <v>0</v>
      </c>
      <c r="H75" s="19">
        <v>0</v>
      </c>
      <c r="I75" s="19">
        <v>0</v>
      </c>
      <c r="J75" s="21">
        <v>109560281</v>
      </c>
    </row>
    <row r="76" spans="1:15" x14ac:dyDescent="0.25">
      <c r="A76" s="24">
        <v>6831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3">
        <v>0</v>
      </c>
      <c r="H76" s="19">
        <v>0</v>
      </c>
      <c r="I76" s="19">
        <v>0</v>
      </c>
      <c r="J76" s="21">
        <f t="shared" si="2"/>
        <v>0</v>
      </c>
    </row>
    <row r="77" spans="1:15" x14ac:dyDescent="0.25">
      <c r="A77" s="24">
        <v>7211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3">
        <v>0</v>
      </c>
      <c r="H77" s="19">
        <v>0</v>
      </c>
      <c r="I77" s="19">
        <v>0</v>
      </c>
      <c r="J77" s="21">
        <f t="shared" si="2"/>
        <v>0</v>
      </c>
    </row>
    <row r="78" spans="1:15" x14ac:dyDescent="0.25">
      <c r="A78" s="24">
        <v>7221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3">
        <v>0</v>
      </c>
      <c r="H78" s="19">
        <v>0</v>
      </c>
      <c r="I78" s="19">
        <v>0</v>
      </c>
      <c r="J78" s="21">
        <f t="shared" si="2"/>
        <v>0</v>
      </c>
      <c r="M78" s="155"/>
      <c r="O78" s="155"/>
    </row>
    <row r="79" spans="1:15" x14ac:dyDescent="0.25">
      <c r="A79" s="24">
        <v>7225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3">
        <v>0</v>
      </c>
      <c r="H79" s="19">
        <v>0</v>
      </c>
      <c r="I79" s="19">
        <v>0</v>
      </c>
      <c r="J79" s="21">
        <f t="shared" si="2"/>
        <v>0</v>
      </c>
    </row>
    <row r="80" spans="1:15" x14ac:dyDescent="0.25">
      <c r="A80" s="24">
        <v>7227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3">
        <v>0</v>
      </c>
      <c r="H80" s="19">
        <v>0</v>
      </c>
      <c r="I80" s="19">
        <v>0</v>
      </c>
      <c r="J80" s="21">
        <f t="shared" si="2"/>
        <v>0</v>
      </c>
    </row>
    <row r="81" spans="1:15" x14ac:dyDescent="0.25">
      <c r="A81" s="24">
        <v>7231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19">
        <v>0</v>
      </c>
      <c r="I81" s="19">
        <v>0</v>
      </c>
      <c r="J81" s="21">
        <f t="shared" si="2"/>
        <v>0</v>
      </c>
    </row>
    <row r="82" spans="1:15" x14ac:dyDescent="0.25">
      <c r="A82" s="24">
        <v>818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3">
        <v>0</v>
      </c>
      <c r="H82" s="22">
        <v>0</v>
      </c>
      <c r="I82" s="22">
        <v>0</v>
      </c>
      <c r="J82" s="21">
        <f t="shared" si="2"/>
        <v>0</v>
      </c>
    </row>
    <row r="83" spans="1:15" x14ac:dyDescent="0.25">
      <c r="A83" s="24">
        <v>8443</v>
      </c>
      <c r="B83" s="127">
        <v>0</v>
      </c>
      <c r="C83" s="22">
        <v>0</v>
      </c>
      <c r="D83" s="22">
        <v>0</v>
      </c>
      <c r="E83" s="22">
        <v>0</v>
      </c>
      <c r="F83" s="22">
        <v>0</v>
      </c>
      <c r="G83" s="23">
        <v>0</v>
      </c>
      <c r="H83" s="22">
        <v>21029516</v>
      </c>
      <c r="I83" s="22">
        <v>0</v>
      </c>
      <c r="J83" s="21">
        <v>21029516</v>
      </c>
    </row>
    <row r="84" spans="1:15" x14ac:dyDescent="0.25">
      <c r="A84" s="24">
        <v>8445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3">
        <v>0</v>
      </c>
      <c r="H84" s="23">
        <v>0</v>
      </c>
      <c r="I84" s="23">
        <v>0</v>
      </c>
      <c r="J84" s="21">
        <f t="shared" si="2"/>
        <v>0</v>
      </c>
    </row>
    <row r="85" spans="1:15" ht="15.75" thickBot="1" x14ac:dyDescent="0.3">
      <c r="A85" s="134">
        <v>9221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6">
        <v>0</v>
      </c>
      <c r="H85" s="26">
        <v>0</v>
      </c>
      <c r="I85" s="25">
        <v>0</v>
      </c>
      <c r="J85" s="27">
        <f t="shared" si="2"/>
        <v>0</v>
      </c>
      <c r="L85" s="155"/>
    </row>
    <row r="86" spans="1:15" ht="15.75" thickBot="1" x14ac:dyDescent="0.3">
      <c r="A86" s="7" t="s">
        <v>114</v>
      </c>
      <c r="B86" s="135">
        <f>SUM(B51:B85)</f>
        <v>123166737</v>
      </c>
      <c r="C86" s="136">
        <f t="shared" ref="C86:J86" si="3">SUM(C51:C85)</f>
        <v>61214173</v>
      </c>
      <c r="D86" s="136">
        <f t="shared" si="3"/>
        <v>0</v>
      </c>
      <c r="E86" s="136">
        <f t="shared" si="3"/>
        <v>17505228</v>
      </c>
      <c r="F86" s="136">
        <f t="shared" si="3"/>
        <v>2671486</v>
      </c>
      <c r="G86" s="136">
        <f t="shared" si="3"/>
        <v>104158</v>
      </c>
      <c r="H86" s="136">
        <f t="shared" si="3"/>
        <v>21029516</v>
      </c>
      <c r="I86" s="136">
        <f t="shared" si="3"/>
        <v>0</v>
      </c>
      <c r="J86" s="137">
        <f t="shared" si="3"/>
        <v>225691298</v>
      </c>
      <c r="L86" s="155"/>
      <c r="M86" s="155"/>
      <c r="O86" s="155"/>
    </row>
    <row r="87" spans="1:15" ht="30.75" thickBot="1" x14ac:dyDescent="0.3">
      <c r="A87" s="7" t="s">
        <v>131</v>
      </c>
      <c r="B87" s="166">
        <f>B86+C86+D86+E86+F86+G86+H86+I86</f>
        <v>225691298</v>
      </c>
      <c r="C87" s="167"/>
      <c r="D87" s="167"/>
      <c r="E87" s="167"/>
      <c r="F87" s="167"/>
      <c r="G87" s="167"/>
      <c r="H87" s="167"/>
      <c r="I87" s="167"/>
      <c r="J87" s="168"/>
    </row>
  </sheetData>
  <mergeCells count="9">
    <mergeCell ref="B87:J87"/>
    <mergeCell ref="A2:J2"/>
    <mergeCell ref="A8:A9"/>
    <mergeCell ref="B8:J8"/>
    <mergeCell ref="B45:J45"/>
    <mergeCell ref="A49:A50"/>
    <mergeCell ref="B49:J49"/>
    <mergeCell ref="A3:J3"/>
    <mergeCell ref="A4:J4"/>
  </mergeCells>
  <pageMargins left="0.7" right="0.7" top="0.75" bottom="0.75" header="0.3" footer="0.3"/>
  <pageSetup paperSize="9" scale="61" fitToHeight="0" orientation="landscape" r:id="rId1"/>
  <ignoredErrors>
    <ignoredError sqref="J10:J14 J51 J53:J54 J60:J63 J68 J74 J76:J82 J84:J85 J16:J24 J29 J31:J32 J34:J40 J42:J43 J26:J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P115"/>
  <sheetViews>
    <sheetView topLeftCell="A3" workbookViewId="0">
      <selection activeCell="D111" sqref="D111"/>
    </sheetView>
  </sheetViews>
  <sheetFormatPr defaultRowHeight="15" x14ac:dyDescent="0.25"/>
  <cols>
    <col min="1" max="1" width="9.140625" style="2"/>
    <col min="2" max="2" width="53" style="152" customWidth="1"/>
    <col min="3" max="3" width="20.7109375" style="153" customWidth="1"/>
    <col min="4" max="4" width="20.7109375" style="154" customWidth="1"/>
    <col min="5" max="14" width="20.7109375" style="2" customWidth="1"/>
    <col min="15" max="16" width="10.140625" style="2" bestFit="1" customWidth="1"/>
    <col min="17" max="16384" width="9.140625" style="2"/>
  </cols>
  <sheetData>
    <row r="1" spans="1:15" ht="24.75" customHeight="1" x14ac:dyDescent="0.25">
      <c r="A1" s="180" t="s">
        <v>134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ht="1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ht="15" customHeight="1" x14ac:dyDescent="0.25">
      <c r="A3" s="183" t="s">
        <v>132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5" ht="15.75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5" ht="15.75" thickBot="1" x14ac:dyDescent="0.3">
      <c r="A5" s="142" t="s">
        <v>8</v>
      </c>
      <c r="B5" s="143" t="s">
        <v>80</v>
      </c>
      <c r="C5" s="181" t="s">
        <v>136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5" ht="75.75" thickBot="1" x14ac:dyDescent="0.3">
      <c r="A6" s="144" t="s">
        <v>9</v>
      </c>
      <c r="B6" s="145" t="s">
        <v>10</v>
      </c>
      <c r="C6" s="146" t="s">
        <v>129</v>
      </c>
      <c r="D6" s="145" t="s">
        <v>117</v>
      </c>
      <c r="E6" s="147" t="s">
        <v>116</v>
      </c>
      <c r="F6" s="147" t="s">
        <v>115</v>
      </c>
      <c r="G6" s="145" t="s">
        <v>118</v>
      </c>
      <c r="H6" s="145" t="s">
        <v>119</v>
      </c>
      <c r="I6" s="145" t="s">
        <v>120</v>
      </c>
      <c r="J6" s="145" t="s">
        <v>121</v>
      </c>
      <c r="K6" s="145" t="s">
        <v>81</v>
      </c>
      <c r="L6" s="145" t="s">
        <v>122</v>
      </c>
      <c r="M6" s="147" t="s">
        <v>112</v>
      </c>
      <c r="N6" s="148" t="s">
        <v>135</v>
      </c>
    </row>
    <row r="7" spans="1:15" s="150" customFormat="1" x14ac:dyDescent="0.25">
      <c r="A7" s="121">
        <v>3</v>
      </c>
      <c r="B7" s="122" t="s">
        <v>11</v>
      </c>
      <c r="C7" s="123">
        <f>C8+C20+C53+C62+C68</f>
        <v>138456163</v>
      </c>
      <c r="D7" s="123">
        <f t="shared" ref="D7:M7" si="0">D8+D20+D53+D62+D68</f>
        <v>7792738</v>
      </c>
      <c r="E7" s="123">
        <f t="shared" si="0"/>
        <v>1347297</v>
      </c>
      <c r="F7" s="123">
        <f t="shared" si="0"/>
        <v>94198454</v>
      </c>
      <c r="G7" s="123">
        <f t="shared" si="0"/>
        <v>49805962.799999997</v>
      </c>
      <c r="H7" s="123">
        <f t="shared" si="0"/>
        <v>0</v>
      </c>
      <c r="I7" s="123">
        <f t="shared" si="0"/>
        <v>585992</v>
      </c>
      <c r="J7" s="123">
        <f t="shared" si="0"/>
        <v>1316568</v>
      </c>
      <c r="K7" s="123">
        <f t="shared" si="0"/>
        <v>104158</v>
      </c>
      <c r="L7" s="123">
        <f t="shared" si="0"/>
        <v>0</v>
      </c>
      <c r="M7" s="123">
        <f t="shared" si="0"/>
        <v>0</v>
      </c>
      <c r="N7" s="124">
        <f>N8+N20+N53+N62+N68</f>
        <v>155151169.80000001</v>
      </c>
    </row>
    <row r="8" spans="1:15" s="150" customFormat="1" x14ac:dyDescent="0.25">
      <c r="A8" s="56">
        <v>31</v>
      </c>
      <c r="B8" s="33" t="s">
        <v>84</v>
      </c>
      <c r="C8" s="34">
        <f>C9+C14+C16</f>
        <v>76182000</v>
      </c>
      <c r="D8" s="35">
        <f t="shared" ref="D8:N8" si="1">D9+D14+D16</f>
        <v>1435339</v>
      </c>
      <c r="E8" s="35">
        <f t="shared" si="1"/>
        <v>0</v>
      </c>
      <c r="F8" s="35">
        <f t="shared" si="1"/>
        <v>46242320</v>
      </c>
      <c r="G8" s="35">
        <f t="shared" si="1"/>
        <v>31939274</v>
      </c>
      <c r="H8" s="35">
        <f t="shared" si="1"/>
        <v>0</v>
      </c>
      <c r="I8" s="35">
        <f t="shared" si="1"/>
        <v>527046</v>
      </c>
      <c r="J8" s="35">
        <f t="shared" si="1"/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57">
        <f t="shared" si="1"/>
        <v>80143979</v>
      </c>
    </row>
    <row r="9" spans="1:15" s="150" customFormat="1" x14ac:dyDescent="0.25">
      <c r="A9" s="58">
        <v>311</v>
      </c>
      <c r="B9" s="36" t="s">
        <v>12</v>
      </c>
      <c r="C9" s="37">
        <f>SUM(C10:C13)</f>
        <v>64782000</v>
      </c>
      <c r="D9" s="37">
        <f t="shared" ref="D9:N9" si="2">SUM(D10:D13)</f>
        <v>1121600</v>
      </c>
      <c r="E9" s="37">
        <f t="shared" si="2"/>
        <v>0</v>
      </c>
      <c r="F9" s="37">
        <f t="shared" si="2"/>
        <v>38084319</v>
      </c>
      <c r="G9" s="37">
        <f t="shared" si="2"/>
        <v>26174063</v>
      </c>
      <c r="H9" s="37">
        <f t="shared" si="2"/>
        <v>0</v>
      </c>
      <c r="I9" s="37">
        <f t="shared" si="2"/>
        <v>431697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59">
        <f t="shared" si="2"/>
        <v>65811679</v>
      </c>
    </row>
    <row r="10" spans="1:15" s="150" customFormat="1" x14ac:dyDescent="0.25">
      <c r="A10" s="60">
        <v>3111</v>
      </c>
      <c r="B10" s="38" t="s">
        <v>13</v>
      </c>
      <c r="C10" s="39">
        <v>60000000</v>
      </c>
      <c r="D10" s="39">
        <v>1121600</v>
      </c>
      <c r="E10" s="39">
        <v>0</v>
      </c>
      <c r="F10" s="39">
        <v>32860824</v>
      </c>
      <c r="G10" s="39">
        <v>25685924</v>
      </c>
      <c r="H10" s="39">
        <v>0</v>
      </c>
      <c r="I10" s="39">
        <v>431697</v>
      </c>
      <c r="J10" s="39">
        <v>0</v>
      </c>
      <c r="K10" s="39">
        <v>0</v>
      </c>
      <c r="L10" s="39">
        <v>0</v>
      </c>
      <c r="M10" s="39">
        <v>0</v>
      </c>
      <c r="N10" s="61">
        <v>60100045</v>
      </c>
      <c r="O10" s="149"/>
    </row>
    <row r="11" spans="1:15" s="150" customFormat="1" x14ac:dyDescent="0.25">
      <c r="A11" s="60">
        <v>3112</v>
      </c>
      <c r="B11" s="38" t="s">
        <v>65</v>
      </c>
      <c r="C11" s="39">
        <v>32000</v>
      </c>
      <c r="D11" s="39">
        <v>0</v>
      </c>
      <c r="E11" s="39">
        <v>0</v>
      </c>
      <c r="F11" s="39">
        <v>0</v>
      </c>
      <c r="G11" s="39">
        <v>31907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61">
        <v>31907</v>
      </c>
    </row>
    <row r="12" spans="1:15" s="150" customFormat="1" x14ac:dyDescent="0.25">
      <c r="A12" s="60">
        <v>3113</v>
      </c>
      <c r="B12" s="38" t="s">
        <v>14</v>
      </c>
      <c r="C12" s="39">
        <v>4750000</v>
      </c>
      <c r="D12" s="39">
        <v>0</v>
      </c>
      <c r="E12" s="39">
        <v>0</v>
      </c>
      <c r="F12" s="39">
        <v>5223495</v>
      </c>
      <c r="G12" s="39">
        <v>456232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61">
        <v>5679727</v>
      </c>
      <c r="O12" s="149"/>
    </row>
    <row r="13" spans="1:15" s="150" customFormat="1" x14ac:dyDescent="0.25">
      <c r="A13" s="60">
        <v>3114</v>
      </c>
      <c r="B13" s="38" t="s">
        <v>15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61">
        <v>0</v>
      </c>
    </row>
    <row r="14" spans="1:15" s="150" customFormat="1" x14ac:dyDescent="0.25">
      <c r="A14" s="58">
        <v>312</v>
      </c>
      <c r="B14" s="40" t="s">
        <v>16</v>
      </c>
      <c r="C14" s="37">
        <f>C15</f>
        <v>2200000</v>
      </c>
      <c r="D14" s="37">
        <f t="shared" ref="D14:N14" si="3">D15</f>
        <v>129500</v>
      </c>
      <c r="E14" s="37">
        <f t="shared" si="3"/>
        <v>0</v>
      </c>
      <c r="F14" s="37">
        <f t="shared" si="3"/>
        <v>2745086</v>
      </c>
      <c r="G14" s="37">
        <f t="shared" si="3"/>
        <v>1226682</v>
      </c>
      <c r="H14" s="37">
        <f t="shared" si="3"/>
        <v>0</v>
      </c>
      <c r="I14" s="37">
        <f t="shared" si="3"/>
        <v>23286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59">
        <f t="shared" si="3"/>
        <v>4124554</v>
      </c>
    </row>
    <row r="15" spans="1:15" s="150" customFormat="1" x14ac:dyDescent="0.25">
      <c r="A15" s="60">
        <v>3121</v>
      </c>
      <c r="B15" s="38" t="s">
        <v>16</v>
      </c>
      <c r="C15" s="39">
        <v>2200000</v>
      </c>
      <c r="D15" s="39">
        <v>129500</v>
      </c>
      <c r="E15" s="39">
        <v>0</v>
      </c>
      <c r="F15" s="39">
        <v>2745086</v>
      </c>
      <c r="G15" s="41">
        <v>1226682</v>
      </c>
      <c r="H15" s="39">
        <v>0</v>
      </c>
      <c r="I15" s="39">
        <v>23286</v>
      </c>
      <c r="J15" s="39">
        <v>0</v>
      </c>
      <c r="K15" s="39">
        <v>0</v>
      </c>
      <c r="L15" s="39">
        <v>0</v>
      </c>
      <c r="M15" s="39">
        <v>0</v>
      </c>
      <c r="N15" s="61">
        <v>4124554</v>
      </c>
    </row>
    <row r="16" spans="1:15" s="150" customFormat="1" x14ac:dyDescent="0.25">
      <c r="A16" s="58">
        <v>313</v>
      </c>
      <c r="B16" s="36" t="s">
        <v>17</v>
      </c>
      <c r="C16" s="37">
        <f>SUM(C17:C19)</f>
        <v>9200000</v>
      </c>
      <c r="D16" s="37">
        <f t="shared" ref="D16:N16" si="4">SUM(D17:D19)</f>
        <v>184239</v>
      </c>
      <c r="E16" s="37">
        <f t="shared" si="4"/>
        <v>0</v>
      </c>
      <c r="F16" s="37">
        <f t="shared" si="4"/>
        <v>5412915</v>
      </c>
      <c r="G16" s="37">
        <f>G17+G18+G19</f>
        <v>4538529</v>
      </c>
      <c r="H16" s="37">
        <f t="shared" si="4"/>
        <v>0</v>
      </c>
      <c r="I16" s="37">
        <f t="shared" si="4"/>
        <v>72063</v>
      </c>
      <c r="J16" s="37">
        <f t="shared" si="4"/>
        <v>0</v>
      </c>
      <c r="K16" s="37">
        <f t="shared" si="4"/>
        <v>0</v>
      </c>
      <c r="L16" s="37">
        <f t="shared" si="4"/>
        <v>0</v>
      </c>
      <c r="M16" s="37">
        <f t="shared" si="4"/>
        <v>0</v>
      </c>
      <c r="N16" s="59">
        <f t="shared" si="4"/>
        <v>10207746</v>
      </c>
    </row>
    <row r="17" spans="1:15" s="150" customFormat="1" x14ac:dyDescent="0.25">
      <c r="A17" s="60">
        <v>3131</v>
      </c>
      <c r="B17" s="38" t="s">
        <v>85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61">
        <v>0</v>
      </c>
    </row>
    <row r="18" spans="1:15" s="150" customFormat="1" x14ac:dyDescent="0.25">
      <c r="A18" s="60">
        <v>3132</v>
      </c>
      <c r="B18" s="38" t="s">
        <v>86</v>
      </c>
      <c r="C18" s="39">
        <v>9200000</v>
      </c>
      <c r="D18" s="39">
        <v>184239</v>
      </c>
      <c r="E18" s="39">
        <v>0</v>
      </c>
      <c r="F18" s="39">
        <v>5412915</v>
      </c>
      <c r="G18" s="39">
        <v>4538529</v>
      </c>
      <c r="H18" s="39">
        <v>0</v>
      </c>
      <c r="I18" s="39">
        <v>72063</v>
      </c>
      <c r="J18" s="39">
        <v>0</v>
      </c>
      <c r="K18" s="39">
        <v>0</v>
      </c>
      <c r="L18" s="39">
        <v>0</v>
      </c>
      <c r="M18" s="39">
        <v>0</v>
      </c>
      <c r="N18" s="61">
        <v>10207746</v>
      </c>
      <c r="O18" s="149"/>
    </row>
    <row r="19" spans="1:15" s="150" customFormat="1" x14ac:dyDescent="0.25">
      <c r="A19" s="60">
        <v>3133</v>
      </c>
      <c r="B19" s="38" t="s">
        <v>87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61">
        <v>0</v>
      </c>
    </row>
    <row r="20" spans="1:15" s="150" customFormat="1" x14ac:dyDescent="0.25">
      <c r="A20" s="56">
        <v>32</v>
      </c>
      <c r="B20" s="33" t="s">
        <v>18</v>
      </c>
      <c r="C20" s="34">
        <f>C21+C26+C33+C43+C45</f>
        <v>61723163</v>
      </c>
      <c r="D20" s="34">
        <f t="shared" ref="D20:N20" si="5">D21+D26+D33+D43+D45</f>
        <v>6357399</v>
      </c>
      <c r="E20" s="34">
        <f t="shared" si="5"/>
        <v>607832</v>
      </c>
      <c r="F20" s="34">
        <f t="shared" si="5"/>
        <v>47956134</v>
      </c>
      <c r="G20" s="34">
        <f t="shared" si="5"/>
        <v>17866688.800000001</v>
      </c>
      <c r="H20" s="34">
        <f t="shared" si="5"/>
        <v>0</v>
      </c>
      <c r="I20" s="34">
        <f t="shared" si="5"/>
        <v>58946</v>
      </c>
      <c r="J20" s="34">
        <f t="shared" si="5"/>
        <v>1316568</v>
      </c>
      <c r="K20" s="34">
        <f t="shared" si="5"/>
        <v>104158</v>
      </c>
      <c r="L20" s="34">
        <f t="shared" si="5"/>
        <v>0</v>
      </c>
      <c r="M20" s="34">
        <f t="shared" si="5"/>
        <v>0</v>
      </c>
      <c r="N20" s="62">
        <f t="shared" si="5"/>
        <v>74267725.799999997</v>
      </c>
    </row>
    <row r="21" spans="1:15" s="150" customFormat="1" x14ac:dyDescent="0.25">
      <c r="A21" s="58">
        <v>321</v>
      </c>
      <c r="B21" s="36" t="s">
        <v>19</v>
      </c>
      <c r="C21" s="37">
        <f>SUM(C22:C25)</f>
        <v>1973500</v>
      </c>
      <c r="D21" s="37">
        <f t="shared" ref="D21:N21" si="6">SUM(D22:D25)</f>
        <v>0</v>
      </c>
      <c r="E21" s="37">
        <f t="shared" si="6"/>
        <v>0</v>
      </c>
      <c r="F21" s="37">
        <f t="shared" si="6"/>
        <v>828183</v>
      </c>
      <c r="G21" s="37">
        <f t="shared" si="6"/>
        <v>1271099</v>
      </c>
      <c r="H21" s="37">
        <f t="shared" si="6"/>
        <v>0</v>
      </c>
      <c r="I21" s="37">
        <f t="shared" si="6"/>
        <v>0</v>
      </c>
      <c r="J21" s="37">
        <f t="shared" si="6"/>
        <v>0</v>
      </c>
      <c r="K21" s="37">
        <f t="shared" si="6"/>
        <v>0</v>
      </c>
      <c r="L21" s="37">
        <f t="shared" si="6"/>
        <v>0</v>
      </c>
      <c r="M21" s="37">
        <f t="shared" si="6"/>
        <v>0</v>
      </c>
      <c r="N21" s="59">
        <f t="shared" si="6"/>
        <v>2099282</v>
      </c>
    </row>
    <row r="22" spans="1:15" s="150" customFormat="1" x14ac:dyDescent="0.25">
      <c r="A22" s="60">
        <v>3211</v>
      </c>
      <c r="B22" s="38" t="s">
        <v>20</v>
      </c>
      <c r="C22" s="39">
        <v>218500</v>
      </c>
      <c r="D22" s="39">
        <v>0</v>
      </c>
      <c r="E22" s="39">
        <v>0</v>
      </c>
      <c r="F22" s="39">
        <v>78635</v>
      </c>
      <c r="G22" s="39">
        <v>117673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61">
        <v>196308</v>
      </c>
    </row>
    <row r="23" spans="1:15" s="150" customFormat="1" x14ac:dyDescent="0.25">
      <c r="A23" s="60">
        <v>3212</v>
      </c>
      <c r="B23" s="38" t="s">
        <v>88</v>
      </c>
      <c r="C23" s="39">
        <v>1530000</v>
      </c>
      <c r="D23" s="39">
        <v>0</v>
      </c>
      <c r="E23" s="39">
        <v>0</v>
      </c>
      <c r="F23" s="39">
        <v>671157</v>
      </c>
      <c r="G23" s="39">
        <v>1029279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61">
        <v>1700436</v>
      </c>
    </row>
    <row r="24" spans="1:15" s="150" customFormat="1" x14ac:dyDescent="0.25">
      <c r="A24" s="60">
        <v>3213</v>
      </c>
      <c r="B24" s="38" t="s">
        <v>89</v>
      </c>
      <c r="C24" s="39">
        <v>175000</v>
      </c>
      <c r="D24" s="39">
        <v>0</v>
      </c>
      <c r="E24" s="39">
        <v>0</v>
      </c>
      <c r="F24" s="39">
        <v>67346</v>
      </c>
      <c r="G24" s="39">
        <v>113601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61">
        <v>180947</v>
      </c>
    </row>
    <row r="25" spans="1:15" s="150" customFormat="1" x14ac:dyDescent="0.25">
      <c r="A25" s="60">
        <v>3214</v>
      </c>
      <c r="B25" s="38" t="s">
        <v>90</v>
      </c>
      <c r="C25" s="39">
        <v>50000</v>
      </c>
      <c r="D25" s="39">
        <v>0</v>
      </c>
      <c r="E25" s="39">
        <v>0</v>
      </c>
      <c r="F25" s="39">
        <v>11045</v>
      </c>
      <c r="G25" s="39">
        <v>10546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61">
        <v>21591</v>
      </c>
    </row>
    <row r="26" spans="1:15" s="150" customFormat="1" x14ac:dyDescent="0.25">
      <c r="A26" s="58">
        <v>322</v>
      </c>
      <c r="B26" s="36" t="s">
        <v>21</v>
      </c>
      <c r="C26" s="37">
        <f>SUM(C27:C32)</f>
        <v>41049851</v>
      </c>
      <c r="D26" s="37">
        <f t="shared" ref="D26:N26" si="7">SUM(D27:D32)</f>
        <v>5916583</v>
      </c>
      <c r="E26" s="37">
        <f t="shared" si="7"/>
        <v>607832</v>
      </c>
      <c r="F26" s="37">
        <f t="shared" si="7"/>
        <v>41736302</v>
      </c>
      <c r="G26" s="37">
        <f>G27+G28+G29+G30+G31+G32</f>
        <v>5451996</v>
      </c>
      <c r="H26" s="37">
        <f t="shared" si="7"/>
        <v>0</v>
      </c>
      <c r="I26" s="37">
        <f t="shared" si="7"/>
        <v>0</v>
      </c>
      <c r="J26" s="37">
        <f t="shared" si="7"/>
        <v>616081</v>
      </c>
      <c r="K26" s="37">
        <f t="shared" si="7"/>
        <v>0</v>
      </c>
      <c r="L26" s="37">
        <f t="shared" si="7"/>
        <v>0</v>
      </c>
      <c r="M26" s="37">
        <f t="shared" si="7"/>
        <v>0</v>
      </c>
      <c r="N26" s="59">
        <f t="shared" si="7"/>
        <v>54328794</v>
      </c>
    </row>
    <row r="27" spans="1:15" s="150" customFormat="1" x14ac:dyDescent="0.25">
      <c r="A27" s="60">
        <v>3221</v>
      </c>
      <c r="B27" s="38" t="s">
        <v>91</v>
      </c>
      <c r="C27" s="39">
        <v>2283538</v>
      </c>
      <c r="D27" s="39">
        <v>210145</v>
      </c>
      <c r="E27" s="39">
        <v>0</v>
      </c>
      <c r="F27" s="39">
        <v>853645</v>
      </c>
      <c r="G27" s="39">
        <v>602294</v>
      </c>
      <c r="H27" s="39">
        <v>0</v>
      </c>
      <c r="I27" s="39">
        <v>0</v>
      </c>
      <c r="J27" s="39">
        <v>109805</v>
      </c>
      <c r="K27" s="39">
        <v>0</v>
      </c>
      <c r="L27" s="39">
        <v>0</v>
      </c>
      <c r="M27" s="39">
        <v>0</v>
      </c>
      <c r="N27" s="61">
        <v>1775889</v>
      </c>
      <c r="O27" s="149"/>
    </row>
    <row r="28" spans="1:15" s="150" customFormat="1" x14ac:dyDescent="0.25">
      <c r="A28" s="60">
        <v>3222</v>
      </c>
      <c r="B28" s="38" t="s">
        <v>22</v>
      </c>
      <c r="C28" s="125">
        <v>34791838</v>
      </c>
      <c r="D28" s="126">
        <v>5706438</v>
      </c>
      <c r="E28" s="39">
        <v>607832</v>
      </c>
      <c r="F28" s="39">
        <v>40138549</v>
      </c>
      <c r="G28" s="39">
        <v>2175142</v>
      </c>
      <c r="H28" s="39">
        <v>0</v>
      </c>
      <c r="I28" s="39">
        <v>0</v>
      </c>
      <c r="J28" s="39">
        <v>415082</v>
      </c>
      <c r="K28" s="39">
        <v>0</v>
      </c>
      <c r="L28" s="39">
        <v>0</v>
      </c>
      <c r="M28" s="39">
        <v>0</v>
      </c>
      <c r="N28" s="61">
        <v>49043043</v>
      </c>
      <c r="O28" s="149"/>
    </row>
    <row r="29" spans="1:15" s="150" customFormat="1" x14ac:dyDescent="0.25">
      <c r="A29" s="60">
        <v>3223</v>
      </c>
      <c r="B29" s="38" t="s">
        <v>23</v>
      </c>
      <c r="C29" s="125">
        <v>1897725</v>
      </c>
      <c r="D29" s="39">
        <v>0</v>
      </c>
      <c r="E29" s="39">
        <v>0</v>
      </c>
      <c r="F29" s="39">
        <v>297345</v>
      </c>
      <c r="G29" s="39">
        <v>1255432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61">
        <v>1552777</v>
      </c>
    </row>
    <row r="30" spans="1:15" s="150" customFormat="1" x14ac:dyDescent="0.25">
      <c r="A30" s="60">
        <v>3224</v>
      </c>
      <c r="B30" s="38" t="s">
        <v>92</v>
      </c>
      <c r="C30" s="39">
        <v>986425</v>
      </c>
      <c r="D30" s="39">
        <v>0</v>
      </c>
      <c r="E30" s="39">
        <v>0</v>
      </c>
      <c r="F30" s="39">
        <v>64677</v>
      </c>
      <c r="G30" s="39">
        <v>916055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61">
        <v>980732</v>
      </c>
    </row>
    <row r="31" spans="1:15" s="150" customFormat="1" x14ac:dyDescent="0.25">
      <c r="A31" s="60">
        <v>3225</v>
      </c>
      <c r="B31" s="38" t="s">
        <v>93</v>
      </c>
      <c r="C31" s="39">
        <v>222775</v>
      </c>
      <c r="D31" s="39">
        <v>0</v>
      </c>
      <c r="E31" s="39">
        <v>0</v>
      </c>
      <c r="F31" s="39">
        <v>151503</v>
      </c>
      <c r="G31" s="39">
        <v>19591</v>
      </c>
      <c r="H31" s="39">
        <v>0</v>
      </c>
      <c r="I31" s="39">
        <v>0</v>
      </c>
      <c r="J31" s="39">
        <v>91194</v>
      </c>
      <c r="K31" s="39">
        <v>0</v>
      </c>
      <c r="L31" s="39">
        <v>0</v>
      </c>
      <c r="M31" s="39">
        <v>0</v>
      </c>
      <c r="N31" s="61">
        <v>262288</v>
      </c>
      <c r="O31" s="149"/>
    </row>
    <row r="32" spans="1:15" s="150" customFormat="1" x14ac:dyDescent="0.25">
      <c r="A32" s="60">
        <v>3227</v>
      </c>
      <c r="B32" s="38" t="s">
        <v>24</v>
      </c>
      <c r="C32" s="39">
        <v>867550</v>
      </c>
      <c r="D32" s="39">
        <v>0</v>
      </c>
      <c r="E32" s="39">
        <v>0</v>
      </c>
      <c r="F32" s="39">
        <v>230583</v>
      </c>
      <c r="G32" s="39">
        <v>483482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61">
        <v>714065</v>
      </c>
    </row>
    <row r="33" spans="1:15" s="150" customFormat="1" x14ac:dyDescent="0.25">
      <c r="A33" s="58">
        <v>323</v>
      </c>
      <c r="B33" s="36" t="s">
        <v>79</v>
      </c>
      <c r="C33" s="37">
        <f>SUM(C34:C42)</f>
        <v>17321652</v>
      </c>
      <c r="D33" s="37">
        <f t="shared" ref="D33:N33" si="8">SUM(D34:D42)</f>
        <v>440816</v>
      </c>
      <c r="E33" s="37">
        <f t="shared" si="8"/>
        <v>0</v>
      </c>
      <c r="F33" s="37">
        <f t="shared" si="8"/>
        <v>5206808</v>
      </c>
      <c r="G33" s="37">
        <f t="shared" si="8"/>
        <v>9830871</v>
      </c>
      <c r="H33" s="37">
        <f t="shared" si="8"/>
        <v>0</v>
      </c>
      <c r="I33" s="37">
        <f t="shared" si="8"/>
        <v>58946</v>
      </c>
      <c r="J33" s="37">
        <f t="shared" si="8"/>
        <v>610750</v>
      </c>
      <c r="K33" s="37">
        <f t="shared" si="8"/>
        <v>104158</v>
      </c>
      <c r="L33" s="37">
        <f t="shared" si="8"/>
        <v>0</v>
      </c>
      <c r="M33" s="37">
        <f t="shared" si="8"/>
        <v>0</v>
      </c>
      <c r="N33" s="59">
        <f t="shared" si="8"/>
        <v>16252349</v>
      </c>
    </row>
    <row r="34" spans="1:15" s="150" customFormat="1" x14ac:dyDescent="0.25">
      <c r="A34" s="60">
        <v>3231</v>
      </c>
      <c r="B34" s="38" t="s">
        <v>25</v>
      </c>
      <c r="C34" s="39">
        <v>1152325</v>
      </c>
      <c r="D34" s="39">
        <v>0</v>
      </c>
      <c r="E34" s="39">
        <v>0</v>
      </c>
      <c r="F34" s="39">
        <v>493077</v>
      </c>
      <c r="G34" s="39">
        <v>429538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61">
        <v>922615</v>
      </c>
      <c r="O34" s="149"/>
    </row>
    <row r="35" spans="1:15" s="150" customFormat="1" x14ac:dyDescent="0.25">
      <c r="A35" s="60">
        <v>3232</v>
      </c>
      <c r="B35" s="38" t="s">
        <v>26</v>
      </c>
      <c r="C35" s="39">
        <v>3408388</v>
      </c>
      <c r="D35" s="39">
        <v>0</v>
      </c>
      <c r="E35" s="39">
        <v>0</v>
      </c>
      <c r="F35" s="39">
        <v>439963</v>
      </c>
      <c r="G35" s="39">
        <v>1891919</v>
      </c>
      <c r="H35" s="39">
        <v>0</v>
      </c>
      <c r="I35" s="39">
        <v>0</v>
      </c>
      <c r="J35" s="39">
        <v>0</v>
      </c>
      <c r="K35" s="39">
        <v>104158</v>
      </c>
      <c r="L35" s="39">
        <v>0</v>
      </c>
      <c r="M35" s="39">
        <v>0</v>
      </c>
      <c r="N35" s="61">
        <v>2436040</v>
      </c>
    </row>
    <row r="36" spans="1:15" s="150" customFormat="1" x14ac:dyDescent="0.25">
      <c r="A36" s="60">
        <v>3233</v>
      </c>
      <c r="B36" s="38" t="s">
        <v>27</v>
      </c>
      <c r="C36" s="39">
        <v>291000</v>
      </c>
      <c r="D36" s="39">
        <v>0</v>
      </c>
      <c r="E36" s="39">
        <v>0</v>
      </c>
      <c r="F36" s="39">
        <v>65932</v>
      </c>
      <c r="G36" s="39">
        <v>827438</v>
      </c>
      <c r="H36" s="39">
        <v>0</v>
      </c>
      <c r="I36" s="39">
        <v>0</v>
      </c>
      <c r="J36" s="39">
        <v>370750</v>
      </c>
      <c r="K36" s="39">
        <v>0</v>
      </c>
      <c r="L36" s="39">
        <v>0</v>
      </c>
      <c r="M36" s="39">
        <v>0</v>
      </c>
      <c r="N36" s="61">
        <v>1264120</v>
      </c>
    </row>
    <row r="37" spans="1:15" s="150" customFormat="1" x14ac:dyDescent="0.25">
      <c r="A37" s="60">
        <v>3234</v>
      </c>
      <c r="B37" s="38" t="s">
        <v>28</v>
      </c>
      <c r="C37" s="39">
        <v>2216125</v>
      </c>
      <c r="D37" s="39">
        <v>0</v>
      </c>
      <c r="E37" s="39">
        <v>0</v>
      </c>
      <c r="F37" s="39">
        <v>1314382</v>
      </c>
      <c r="G37" s="39">
        <v>866272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61">
        <v>2180654</v>
      </c>
    </row>
    <row r="38" spans="1:15" s="150" customFormat="1" x14ac:dyDescent="0.25">
      <c r="A38" s="60">
        <v>3235</v>
      </c>
      <c r="B38" s="38" t="s">
        <v>29</v>
      </c>
      <c r="C38" s="39">
        <v>862099</v>
      </c>
      <c r="D38" s="39">
        <v>0</v>
      </c>
      <c r="E38" s="39">
        <v>0</v>
      </c>
      <c r="F38" s="39">
        <v>118903</v>
      </c>
      <c r="G38" s="39">
        <v>781406</v>
      </c>
      <c r="H38" s="39">
        <v>0</v>
      </c>
      <c r="I38" s="39">
        <v>0</v>
      </c>
      <c r="J38" s="39">
        <v>240000</v>
      </c>
      <c r="K38" s="39">
        <v>0</v>
      </c>
      <c r="L38" s="39">
        <v>0</v>
      </c>
      <c r="M38" s="39">
        <v>0</v>
      </c>
      <c r="N38" s="61">
        <v>1140309</v>
      </c>
    </row>
    <row r="39" spans="1:15" s="150" customFormat="1" x14ac:dyDescent="0.25">
      <c r="A39" s="60">
        <v>3236</v>
      </c>
      <c r="B39" s="38" t="s">
        <v>30</v>
      </c>
      <c r="C39" s="39">
        <v>2396611</v>
      </c>
      <c r="D39" s="39">
        <v>0</v>
      </c>
      <c r="E39" s="39">
        <v>0</v>
      </c>
      <c r="F39" s="39">
        <v>1297753</v>
      </c>
      <c r="G39" s="39">
        <v>899201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61">
        <v>2196954</v>
      </c>
    </row>
    <row r="40" spans="1:15" s="150" customFormat="1" x14ac:dyDescent="0.25">
      <c r="A40" s="60">
        <v>3237</v>
      </c>
      <c r="B40" s="38" t="s">
        <v>31</v>
      </c>
      <c r="C40" s="39">
        <v>1633331</v>
      </c>
      <c r="D40" s="39">
        <v>0</v>
      </c>
      <c r="E40" s="39">
        <v>0</v>
      </c>
      <c r="F40" s="39">
        <v>518139</v>
      </c>
      <c r="G40" s="39">
        <v>1715031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61">
        <v>2233170</v>
      </c>
    </row>
    <row r="41" spans="1:15" s="150" customFormat="1" x14ac:dyDescent="0.25">
      <c r="A41" s="60">
        <v>3238</v>
      </c>
      <c r="B41" s="38" t="s">
        <v>32</v>
      </c>
      <c r="C41" s="39">
        <v>2100808</v>
      </c>
      <c r="D41" s="39">
        <v>0</v>
      </c>
      <c r="E41" s="39">
        <v>0</v>
      </c>
      <c r="F41" s="39">
        <v>435601</v>
      </c>
      <c r="G41" s="39">
        <v>1367222</v>
      </c>
      <c r="H41" s="39">
        <v>0</v>
      </c>
      <c r="I41" s="39">
        <v>42351</v>
      </c>
      <c r="J41" s="39">
        <v>0</v>
      </c>
      <c r="K41" s="39">
        <v>0</v>
      </c>
      <c r="L41" s="39">
        <v>0</v>
      </c>
      <c r="M41" s="39">
        <v>0</v>
      </c>
      <c r="N41" s="61">
        <v>1845174</v>
      </c>
    </row>
    <row r="42" spans="1:15" s="150" customFormat="1" x14ac:dyDescent="0.25">
      <c r="A42" s="60">
        <v>3239</v>
      </c>
      <c r="B42" s="38" t="s">
        <v>33</v>
      </c>
      <c r="C42" s="39">
        <v>3260965</v>
      </c>
      <c r="D42" s="39">
        <v>440816</v>
      </c>
      <c r="E42" s="39">
        <v>0</v>
      </c>
      <c r="F42" s="39">
        <v>523058</v>
      </c>
      <c r="G42" s="39">
        <v>1052844</v>
      </c>
      <c r="H42" s="39">
        <v>0</v>
      </c>
      <c r="I42" s="39">
        <v>16595</v>
      </c>
      <c r="J42" s="39">
        <v>0</v>
      </c>
      <c r="K42" s="39">
        <v>0</v>
      </c>
      <c r="L42" s="39">
        <v>0</v>
      </c>
      <c r="M42" s="39">
        <v>0</v>
      </c>
      <c r="N42" s="61">
        <v>2033313</v>
      </c>
      <c r="O42" s="149"/>
    </row>
    <row r="43" spans="1:15" s="150" customFormat="1" x14ac:dyDescent="0.25">
      <c r="A43" s="58">
        <v>324</v>
      </c>
      <c r="B43" s="36" t="s">
        <v>34</v>
      </c>
      <c r="C43" s="42">
        <f>C44</f>
        <v>75000</v>
      </c>
      <c r="D43" s="42">
        <f t="shared" ref="D43:M43" si="9">D44</f>
        <v>0</v>
      </c>
      <c r="E43" s="42">
        <f t="shared" si="9"/>
        <v>0</v>
      </c>
      <c r="F43" s="42">
        <f t="shared" si="9"/>
        <v>0</v>
      </c>
      <c r="G43" s="42">
        <f t="shared" si="9"/>
        <v>1881.8</v>
      </c>
      <c r="H43" s="42">
        <f t="shared" si="9"/>
        <v>0</v>
      </c>
      <c r="I43" s="42">
        <f t="shared" si="9"/>
        <v>0</v>
      </c>
      <c r="J43" s="42">
        <f t="shared" si="9"/>
        <v>0</v>
      </c>
      <c r="K43" s="42">
        <f t="shared" si="9"/>
        <v>0</v>
      </c>
      <c r="L43" s="42">
        <f t="shared" si="9"/>
        <v>0</v>
      </c>
      <c r="M43" s="42">
        <f t="shared" si="9"/>
        <v>0</v>
      </c>
      <c r="N43" s="63">
        <f t="shared" ref="N43" si="10">N44</f>
        <v>1881.8</v>
      </c>
    </row>
    <row r="44" spans="1:15" s="150" customFormat="1" x14ac:dyDescent="0.25">
      <c r="A44" s="60">
        <v>3241</v>
      </c>
      <c r="B44" s="38" t="s">
        <v>34</v>
      </c>
      <c r="C44" s="39">
        <v>75000</v>
      </c>
      <c r="D44" s="39">
        <v>0</v>
      </c>
      <c r="E44" s="39">
        <v>0</v>
      </c>
      <c r="F44" s="39">
        <v>0</v>
      </c>
      <c r="G44" s="39">
        <v>1881.8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61">
        <v>1881.8</v>
      </c>
    </row>
    <row r="45" spans="1:15" s="150" customFormat="1" x14ac:dyDescent="0.25">
      <c r="A45" s="58">
        <v>329</v>
      </c>
      <c r="B45" s="36" t="s">
        <v>40</v>
      </c>
      <c r="C45" s="37">
        <f>SUM(C46:C52)</f>
        <v>1303160</v>
      </c>
      <c r="D45" s="37">
        <f t="shared" ref="D45:N45" si="11">SUM(D46:D52)</f>
        <v>0</v>
      </c>
      <c r="E45" s="37">
        <f t="shared" si="11"/>
        <v>0</v>
      </c>
      <c r="F45" s="37">
        <f t="shared" si="11"/>
        <v>184841</v>
      </c>
      <c r="G45" s="37">
        <f t="shared" si="11"/>
        <v>1310841</v>
      </c>
      <c r="H45" s="37">
        <f t="shared" si="11"/>
        <v>0</v>
      </c>
      <c r="I45" s="37">
        <f t="shared" si="11"/>
        <v>0</v>
      </c>
      <c r="J45" s="37">
        <f t="shared" si="11"/>
        <v>89737</v>
      </c>
      <c r="K45" s="37">
        <f t="shared" si="11"/>
        <v>0</v>
      </c>
      <c r="L45" s="37">
        <f t="shared" si="11"/>
        <v>0</v>
      </c>
      <c r="M45" s="37">
        <f t="shared" si="11"/>
        <v>0</v>
      </c>
      <c r="N45" s="59">
        <f t="shared" si="11"/>
        <v>1585419</v>
      </c>
    </row>
    <row r="46" spans="1:15" s="150" customFormat="1" ht="30" x14ac:dyDescent="0.25">
      <c r="A46" s="60">
        <v>3291</v>
      </c>
      <c r="B46" s="38" t="s">
        <v>94</v>
      </c>
      <c r="C46" s="39">
        <v>55000</v>
      </c>
      <c r="D46" s="39">
        <v>0</v>
      </c>
      <c r="E46" s="39">
        <v>0</v>
      </c>
      <c r="F46" s="39">
        <v>0</v>
      </c>
      <c r="G46" s="39">
        <v>64974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61">
        <v>64974</v>
      </c>
    </row>
    <row r="47" spans="1:15" s="150" customFormat="1" x14ac:dyDescent="0.25">
      <c r="A47" s="60">
        <v>3292</v>
      </c>
      <c r="B47" s="38" t="s">
        <v>35</v>
      </c>
      <c r="C47" s="39">
        <v>650000</v>
      </c>
      <c r="D47" s="39">
        <v>0</v>
      </c>
      <c r="E47" s="39">
        <v>0</v>
      </c>
      <c r="F47" s="39">
        <v>3215</v>
      </c>
      <c r="G47" s="39">
        <v>438027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61">
        <v>441242</v>
      </c>
    </row>
    <row r="48" spans="1:15" s="150" customFormat="1" x14ac:dyDescent="0.25">
      <c r="A48" s="60">
        <v>3293</v>
      </c>
      <c r="B48" s="38" t="s">
        <v>36</v>
      </c>
      <c r="C48" s="39">
        <v>200000</v>
      </c>
      <c r="D48" s="39">
        <v>0</v>
      </c>
      <c r="E48" s="39">
        <v>0</v>
      </c>
      <c r="F48" s="39">
        <v>10688</v>
      </c>
      <c r="G48" s="39">
        <v>110680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61">
        <v>121368</v>
      </c>
    </row>
    <row r="49" spans="1:14" s="150" customFormat="1" x14ac:dyDescent="0.25">
      <c r="A49" s="60">
        <v>3294</v>
      </c>
      <c r="B49" s="38" t="s">
        <v>37</v>
      </c>
      <c r="C49" s="39">
        <v>55000</v>
      </c>
      <c r="D49" s="39">
        <v>0</v>
      </c>
      <c r="E49" s="39">
        <v>0</v>
      </c>
      <c r="F49" s="39">
        <v>10388</v>
      </c>
      <c r="G49" s="39">
        <v>61391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61">
        <v>71779</v>
      </c>
    </row>
    <row r="50" spans="1:14" s="150" customFormat="1" x14ac:dyDescent="0.25">
      <c r="A50" s="60">
        <v>3295</v>
      </c>
      <c r="B50" s="38" t="s">
        <v>38</v>
      </c>
      <c r="C50" s="39">
        <v>93000</v>
      </c>
      <c r="D50" s="39">
        <v>0</v>
      </c>
      <c r="E50" s="39">
        <v>0</v>
      </c>
      <c r="F50" s="39">
        <v>0</v>
      </c>
      <c r="G50" s="39">
        <v>123736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61">
        <v>123736</v>
      </c>
    </row>
    <row r="51" spans="1:14" s="150" customFormat="1" x14ac:dyDescent="0.25">
      <c r="A51" s="60">
        <v>3296</v>
      </c>
      <c r="B51" s="38" t="s">
        <v>39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61">
        <v>0</v>
      </c>
    </row>
    <row r="52" spans="1:14" s="150" customFormat="1" x14ac:dyDescent="0.25">
      <c r="A52" s="60">
        <v>3299</v>
      </c>
      <c r="B52" s="38" t="s">
        <v>40</v>
      </c>
      <c r="C52" s="39">
        <v>250160</v>
      </c>
      <c r="D52" s="39">
        <v>0</v>
      </c>
      <c r="E52" s="39">
        <v>0</v>
      </c>
      <c r="F52" s="39">
        <v>160550</v>
      </c>
      <c r="G52" s="39">
        <v>512033</v>
      </c>
      <c r="H52" s="39">
        <v>0</v>
      </c>
      <c r="I52" s="39">
        <v>0</v>
      </c>
      <c r="J52" s="39">
        <v>89737</v>
      </c>
      <c r="K52" s="39">
        <v>0</v>
      </c>
      <c r="L52" s="39">
        <v>0</v>
      </c>
      <c r="M52" s="39">
        <v>0</v>
      </c>
      <c r="N52" s="61">
        <v>762320</v>
      </c>
    </row>
    <row r="53" spans="1:14" s="150" customFormat="1" x14ac:dyDescent="0.25">
      <c r="A53" s="56">
        <v>34</v>
      </c>
      <c r="B53" s="33" t="s">
        <v>74</v>
      </c>
      <c r="C53" s="34">
        <f>C54+C57</f>
        <v>551000</v>
      </c>
      <c r="D53" s="34">
        <f t="shared" ref="D53:N53" si="12">D54+D57</f>
        <v>0</v>
      </c>
      <c r="E53" s="34">
        <f t="shared" si="12"/>
        <v>739465</v>
      </c>
      <c r="F53" s="34">
        <f t="shared" si="12"/>
        <v>0</v>
      </c>
      <c r="G53" s="34">
        <f t="shared" si="12"/>
        <v>0</v>
      </c>
      <c r="H53" s="34">
        <f t="shared" si="12"/>
        <v>0</v>
      </c>
      <c r="I53" s="34">
        <f t="shared" si="12"/>
        <v>0</v>
      </c>
      <c r="J53" s="34">
        <f t="shared" si="12"/>
        <v>0</v>
      </c>
      <c r="K53" s="34">
        <f t="shared" si="12"/>
        <v>0</v>
      </c>
      <c r="L53" s="34">
        <f t="shared" si="12"/>
        <v>0</v>
      </c>
      <c r="M53" s="34">
        <f t="shared" si="12"/>
        <v>0</v>
      </c>
      <c r="N53" s="62">
        <f t="shared" si="12"/>
        <v>739465</v>
      </c>
    </row>
    <row r="54" spans="1:14" s="150" customFormat="1" x14ac:dyDescent="0.25">
      <c r="A54" s="58">
        <v>342</v>
      </c>
      <c r="B54" s="36" t="s">
        <v>69</v>
      </c>
      <c r="C54" s="37">
        <f>SUM(C55:C56)</f>
        <v>300000</v>
      </c>
      <c r="D54" s="37">
        <f t="shared" ref="D54:N54" si="13">SUM(D55:D56)</f>
        <v>0</v>
      </c>
      <c r="E54" s="37">
        <f t="shared" si="13"/>
        <v>371268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59">
        <f t="shared" si="13"/>
        <v>371268</v>
      </c>
    </row>
    <row r="55" spans="1:14" s="150" customFormat="1" ht="30" x14ac:dyDescent="0.25">
      <c r="A55" s="60">
        <v>3422</v>
      </c>
      <c r="B55" s="38" t="s">
        <v>75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61">
        <v>0</v>
      </c>
    </row>
    <row r="56" spans="1:14" s="150" customFormat="1" x14ac:dyDescent="0.25">
      <c r="A56" s="60">
        <v>3423</v>
      </c>
      <c r="B56" s="38" t="s">
        <v>70</v>
      </c>
      <c r="C56" s="39">
        <v>300000</v>
      </c>
      <c r="D56" s="39">
        <v>0</v>
      </c>
      <c r="E56" s="39">
        <v>371268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61">
        <v>371268</v>
      </c>
    </row>
    <row r="57" spans="1:14" s="150" customFormat="1" x14ac:dyDescent="0.25">
      <c r="A57" s="58">
        <v>343</v>
      </c>
      <c r="B57" s="36" t="s">
        <v>41</v>
      </c>
      <c r="C57" s="37">
        <f>SUM(C58:C61)</f>
        <v>251000</v>
      </c>
      <c r="D57" s="37">
        <f t="shared" ref="D57:M57" si="14">SUM(D58:D61)</f>
        <v>0</v>
      </c>
      <c r="E57" s="37">
        <f t="shared" ref="E57:F57" si="15">SUM(E58:E61)</f>
        <v>368197</v>
      </c>
      <c r="F57" s="37">
        <f t="shared" si="15"/>
        <v>0</v>
      </c>
      <c r="G57" s="37">
        <f t="shared" si="14"/>
        <v>0</v>
      </c>
      <c r="H57" s="37">
        <f t="shared" si="14"/>
        <v>0</v>
      </c>
      <c r="I57" s="37">
        <f t="shared" si="14"/>
        <v>0</v>
      </c>
      <c r="J57" s="37">
        <f t="shared" si="14"/>
        <v>0</v>
      </c>
      <c r="K57" s="37">
        <f t="shared" si="14"/>
        <v>0</v>
      </c>
      <c r="L57" s="37">
        <f t="shared" si="14"/>
        <v>0</v>
      </c>
      <c r="M57" s="37">
        <f t="shared" si="14"/>
        <v>0</v>
      </c>
      <c r="N57" s="59">
        <f>SUM(N58:N61)</f>
        <v>368197</v>
      </c>
    </row>
    <row r="58" spans="1:14" s="150" customFormat="1" x14ac:dyDescent="0.25">
      <c r="A58" s="60">
        <v>3431</v>
      </c>
      <c r="B58" s="38" t="s">
        <v>42</v>
      </c>
      <c r="C58" s="39">
        <v>235000</v>
      </c>
      <c r="D58" s="39">
        <v>0</v>
      </c>
      <c r="E58" s="39">
        <v>358189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61">
        <v>358189</v>
      </c>
    </row>
    <row r="59" spans="1:14" s="150" customFormat="1" x14ac:dyDescent="0.25">
      <c r="A59" s="60">
        <v>3432</v>
      </c>
      <c r="B59" s="38" t="s">
        <v>43</v>
      </c>
      <c r="C59" s="39">
        <v>1000</v>
      </c>
      <c r="D59" s="39">
        <v>0</v>
      </c>
      <c r="E59" s="39">
        <v>2433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61">
        <v>2433</v>
      </c>
    </row>
    <row r="60" spans="1:14" s="150" customFormat="1" x14ac:dyDescent="0.25">
      <c r="A60" s="60">
        <v>3433</v>
      </c>
      <c r="B60" s="38" t="s">
        <v>44</v>
      </c>
      <c r="C60" s="39">
        <v>15000</v>
      </c>
      <c r="D60" s="39">
        <v>0</v>
      </c>
      <c r="E60" s="39">
        <v>7575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61">
        <v>7575</v>
      </c>
    </row>
    <row r="61" spans="1:14" s="150" customFormat="1" x14ac:dyDescent="0.25">
      <c r="A61" s="60">
        <v>3434</v>
      </c>
      <c r="B61" s="38" t="s">
        <v>45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61">
        <v>0</v>
      </c>
    </row>
    <row r="62" spans="1:14" s="150" customFormat="1" ht="30" x14ac:dyDescent="0.25">
      <c r="A62" s="56">
        <v>37</v>
      </c>
      <c r="B62" s="33" t="s">
        <v>46</v>
      </c>
      <c r="C62" s="34">
        <f>C63+C65</f>
        <v>0</v>
      </c>
      <c r="D62" s="34">
        <f t="shared" ref="D62:N62" si="16">D63+D65</f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  <c r="H62" s="34">
        <f t="shared" si="16"/>
        <v>0</v>
      </c>
      <c r="I62" s="34">
        <f t="shared" si="16"/>
        <v>0</v>
      </c>
      <c r="J62" s="34">
        <f t="shared" si="16"/>
        <v>0</v>
      </c>
      <c r="K62" s="34">
        <f t="shared" si="16"/>
        <v>0</v>
      </c>
      <c r="L62" s="34">
        <f t="shared" si="16"/>
        <v>0</v>
      </c>
      <c r="M62" s="34">
        <f t="shared" si="16"/>
        <v>0</v>
      </c>
      <c r="N62" s="62">
        <f t="shared" si="16"/>
        <v>0</v>
      </c>
    </row>
    <row r="63" spans="1:14" s="150" customFormat="1" ht="30" x14ac:dyDescent="0.25">
      <c r="A63" s="58">
        <v>371</v>
      </c>
      <c r="B63" s="43" t="s">
        <v>46</v>
      </c>
      <c r="C63" s="37">
        <f>C64</f>
        <v>0</v>
      </c>
      <c r="D63" s="37">
        <f t="shared" ref="D63:N63" si="17">D64</f>
        <v>0</v>
      </c>
      <c r="E63" s="37">
        <f t="shared" si="17"/>
        <v>0</v>
      </c>
      <c r="F63" s="37">
        <f t="shared" si="17"/>
        <v>0</v>
      </c>
      <c r="G63" s="37">
        <f t="shared" si="17"/>
        <v>0</v>
      </c>
      <c r="H63" s="37">
        <f t="shared" si="17"/>
        <v>0</v>
      </c>
      <c r="I63" s="37">
        <f t="shared" si="17"/>
        <v>0</v>
      </c>
      <c r="J63" s="37">
        <f t="shared" si="17"/>
        <v>0</v>
      </c>
      <c r="K63" s="37">
        <f t="shared" si="17"/>
        <v>0</v>
      </c>
      <c r="L63" s="37">
        <f t="shared" si="17"/>
        <v>0</v>
      </c>
      <c r="M63" s="37">
        <f t="shared" si="17"/>
        <v>0</v>
      </c>
      <c r="N63" s="59">
        <f t="shared" si="17"/>
        <v>0</v>
      </c>
    </row>
    <row r="64" spans="1:14" s="150" customFormat="1" x14ac:dyDescent="0.25">
      <c r="A64" s="60">
        <v>3712</v>
      </c>
      <c r="B64" s="44" t="s">
        <v>47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61">
        <v>0</v>
      </c>
    </row>
    <row r="65" spans="1:14" s="150" customFormat="1" x14ac:dyDescent="0.25">
      <c r="A65" s="58">
        <v>372</v>
      </c>
      <c r="B65" s="36" t="s">
        <v>48</v>
      </c>
      <c r="C65" s="37">
        <f>SUM(C66:C67)</f>
        <v>0</v>
      </c>
      <c r="D65" s="37">
        <f t="shared" ref="D65:N65" si="18">SUM(D66:D67)</f>
        <v>0</v>
      </c>
      <c r="E65" s="37">
        <f t="shared" si="18"/>
        <v>0</v>
      </c>
      <c r="F65" s="37">
        <f t="shared" si="18"/>
        <v>0</v>
      </c>
      <c r="G65" s="37">
        <f t="shared" si="18"/>
        <v>0</v>
      </c>
      <c r="H65" s="37">
        <f t="shared" si="18"/>
        <v>0</v>
      </c>
      <c r="I65" s="37">
        <f t="shared" si="18"/>
        <v>0</v>
      </c>
      <c r="J65" s="37">
        <f t="shared" si="18"/>
        <v>0</v>
      </c>
      <c r="K65" s="37">
        <f t="shared" si="18"/>
        <v>0</v>
      </c>
      <c r="L65" s="37">
        <f t="shared" si="18"/>
        <v>0</v>
      </c>
      <c r="M65" s="37">
        <f t="shared" si="18"/>
        <v>0</v>
      </c>
      <c r="N65" s="59">
        <f t="shared" si="18"/>
        <v>0</v>
      </c>
    </row>
    <row r="66" spans="1:14" s="150" customFormat="1" x14ac:dyDescent="0.25">
      <c r="A66" s="60">
        <v>3721</v>
      </c>
      <c r="B66" s="38" t="s">
        <v>47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61">
        <v>0</v>
      </c>
    </row>
    <row r="67" spans="1:14" s="150" customFormat="1" x14ac:dyDescent="0.25">
      <c r="A67" s="60">
        <v>3722</v>
      </c>
      <c r="B67" s="38" t="s">
        <v>68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61">
        <v>0</v>
      </c>
    </row>
    <row r="68" spans="1:14" s="150" customFormat="1" x14ac:dyDescent="0.25">
      <c r="A68" s="56">
        <v>38</v>
      </c>
      <c r="B68" s="33" t="s">
        <v>49</v>
      </c>
      <c r="C68" s="34">
        <f>C69+C71</f>
        <v>0</v>
      </c>
      <c r="D68" s="34">
        <f t="shared" ref="D68:N68" si="19">D69+D71</f>
        <v>0</v>
      </c>
      <c r="E68" s="34">
        <f t="shared" si="19"/>
        <v>0</v>
      </c>
      <c r="F68" s="34">
        <f t="shared" si="19"/>
        <v>0</v>
      </c>
      <c r="G68" s="34">
        <f t="shared" si="19"/>
        <v>0</v>
      </c>
      <c r="H68" s="34">
        <f t="shared" si="19"/>
        <v>0</v>
      </c>
      <c r="I68" s="34">
        <f t="shared" si="19"/>
        <v>0</v>
      </c>
      <c r="J68" s="34">
        <f t="shared" si="19"/>
        <v>0</v>
      </c>
      <c r="K68" s="34">
        <f t="shared" si="19"/>
        <v>0</v>
      </c>
      <c r="L68" s="34">
        <f t="shared" si="19"/>
        <v>0</v>
      </c>
      <c r="M68" s="34">
        <f t="shared" si="19"/>
        <v>0</v>
      </c>
      <c r="N68" s="62">
        <f t="shared" si="19"/>
        <v>0</v>
      </c>
    </row>
    <row r="69" spans="1:14" s="150" customFormat="1" x14ac:dyDescent="0.25">
      <c r="A69" s="58">
        <v>381</v>
      </c>
      <c r="B69" s="36" t="s">
        <v>50</v>
      </c>
      <c r="C69" s="37">
        <f>C70</f>
        <v>0</v>
      </c>
      <c r="D69" s="37">
        <f t="shared" ref="D69:N69" si="20">D70</f>
        <v>0</v>
      </c>
      <c r="E69" s="37">
        <f t="shared" si="20"/>
        <v>0</v>
      </c>
      <c r="F69" s="37">
        <f t="shared" si="20"/>
        <v>0</v>
      </c>
      <c r="G69" s="37">
        <f t="shared" si="20"/>
        <v>0</v>
      </c>
      <c r="H69" s="37">
        <f t="shared" si="20"/>
        <v>0</v>
      </c>
      <c r="I69" s="37">
        <f t="shared" si="20"/>
        <v>0</v>
      </c>
      <c r="J69" s="37">
        <f t="shared" si="20"/>
        <v>0</v>
      </c>
      <c r="K69" s="37">
        <f t="shared" si="20"/>
        <v>0</v>
      </c>
      <c r="L69" s="37">
        <f t="shared" si="20"/>
        <v>0</v>
      </c>
      <c r="M69" s="37">
        <f t="shared" si="20"/>
        <v>0</v>
      </c>
      <c r="N69" s="59">
        <f t="shared" si="20"/>
        <v>0</v>
      </c>
    </row>
    <row r="70" spans="1:14" s="150" customFormat="1" x14ac:dyDescent="0.25">
      <c r="A70" s="60">
        <v>3811</v>
      </c>
      <c r="B70" s="38" t="s">
        <v>51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61">
        <v>0</v>
      </c>
    </row>
    <row r="71" spans="1:14" s="151" customFormat="1" x14ac:dyDescent="0.25">
      <c r="A71" s="58">
        <v>383</v>
      </c>
      <c r="B71" s="40" t="s">
        <v>66</v>
      </c>
      <c r="C71" s="37">
        <f>SUM(C72:C74)</f>
        <v>0</v>
      </c>
      <c r="D71" s="37">
        <f t="shared" ref="D71:M71" si="21">SUM(D72:D74)</f>
        <v>0</v>
      </c>
      <c r="E71" s="37">
        <f t="shared" si="21"/>
        <v>0</v>
      </c>
      <c r="F71" s="37">
        <f t="shared" si="21"/>
        <v>0</v>
      </c>
      <c r="G71" s="37">
        <f t="shared" si="21"/>
        <v>0</v>
      </c>
      <c r="H71" s="37">
        <f t="shared" si="21"/>
        <v>0</v>
      </c>
      <c r="I71" s="37">
        <f t="shared" si="21"/>
        <v>0</v>
      </c>
      <c r="J71" s="37">
        <f t="shared" si="21"/>
        <v>0</v>
      </c>
      <c r="K71" s="37">
        <f t="shared" si="21"/>
        <v>0</v>
      </c>
      <c r="L71" s="37">
        <f t="shared" si="21"/>
        <v>0</v>
      </c>
      <c r="M71" s="37">
        <f t="shared" si="21"/>
        <v>0</v>
      </c>
      <c r="N71" s="59">
        <v>0</v>
      </c>
    </row>
    <row r="72" spans="1:14" s="150" customFormat="1" x14ac:dyDescent="0.25">
      <c r="A72" s="60">
        <v>3831</v>
      </c>
      <c r="B72" s="38" t="s">
        <v>52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61">
        <v>0</v>
      </c>
    </row>
    <row r="73" spans="1:14" s="150" customFormat="1" x14ac:dyDescent="0.25">
      <c r="A73" s="60">
        <v>3833</v>
      </c>
      <c r="B73" s="44" t="s">
        <v>95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61">
        <v>0</v>
      </c>
    </row>
    <row r="74" spans="1:14" s="150" customFormat="1" x14ac:dyDescent="0.25">
      <c r="A74" s="64">
        <v>3834</v>
      </c>
      <c r="B74" s="38" t="s">
        <v>53</v>
      </c>
      <c r="C74" s="39">
        <v>0</v>
      </c>
      <c r="D74" s="39">
        <v>0</v>
      </c>
      <c r="E74" s="39">
        <v>0</v>
      </c>
      <c r="F74" s="39">
        <v>0</v>
      </c>
      <c r="G74" s="45">
        <v>0</v>
      </c>
      <c r="H74" s="39">
        <v>0</v>
      </c>
      <c r="I74" s="45">
        <v>0</v>
      </c>
      <c r="J74" s="39">
        <v>0</v>
      </c>
      <c r="K74" s="45">
        <v>0</v>
      </c>
      <c r="L74" s="45">
        <v>0</v>
      </c>
      <c r="M74" s="45">
        <v>0</v>
      </c>
      <c r="N74" s="65">
        <v>0</v>
      </c>
    </row>
    <row r="75" spans="1:14" s="150" customFormat="1" ht="30" x14ac:dyDescent="0.25">
      <c r="A75" s="66">
        <v>4</v>
      </c>
      <c r="B75" s="46" t="s">
        <v>83</v>
      </c>
      <c r="C75" s="47">
        <f>C76+C80+C97</f>
        <v>63907275</v>
      </c>
      <c r="D75" s="47">
        <f t="shared" ref="D75:N75" si="22">D76+D80+D97</f>
        <v>4466421</v>
      </c>
      <c r="E75" s="47"/>
      <c r="F75" s="47">
        <f t="shared" si="22"/>
        <v>0</v>
      </c>
      <c r="G75" s="47">
        <f t="shared" si="22"/>
        <v>15988879</v>
      </c>
      <c r="H75" s="47">
        <f t="shared" si="22"/>
        <v>0</v>
      </c>
      <c r="I75" s="47">
        <f t="shared" si="22"/>
        <v>16919236</v>
      </c>
      <c r="J75" s="47">
        <f t="shared" si="22"/>
        <v>1354918</v>
      </c>
      <c r="K75" s="47">
        <f t="shared" si="22"/>
        <v>0</v>
      </c>
      <c r="L75" s="47">
        <f t="shared" si="22"/>
        <v>21029516</v>
      </c>
      <c r="M75" s="47">
        <f t="shared" si="22"/>
        <v>0</v>
      </c>
      <c r="N75" s="67">
        <f t="shared" si="22"/>
        <v>59758969.5</v>
      </c>
    </row>
    <row r="76" spans="1:14" s="150" customFormat="1" x14ac:dyDescent="0.25">
      <c r="A76" s="68">
        <v>41</v>
      </c>
      <c r="B76" s="48" t="s">
        <v>54</v>
      </c>
      <c r="C76" s="49">
        <f>C77</f>
        <v>537591</v>
      </c>
      <c r="D76" s="50">
        <f t="shared" ref="D76:N76" si="23">D77</f>
        <v>0</v>
      </c>
      <c r="E76" s="50"/>
      <c r="F76" s="50">
        <f t="shared" si="23"/>
        <v>0</v>
      </c>
      <c r="G76" s="50">
        <f t="shared" si="23"/>
        <v>22412</v>
      </c>
      <c r="H76" s="50">
        <f t="shared" si="23"/>
        <v>0</v>
      </c>
      <c r="I76" s="50">
        <f t="shared" si="23"/>
        <v>0</v>
      </c>
      <c r="J76" s="50">
        <f t="shared" si="23"/>
        <v>0</v>
      </c>
      <c r="K76" s="50">
        <f t="shared" si="23"/>
        <v>0</v>
      </c>
      <c r="L76" s="50">
        <f t="shared" si="23"/>
        <v>0</v>
      </c>
      <c r="M76" s="50">
        <f t="shared" si="23"/>
        <v>0</v>
      </c>
      <c r="N76" s="69">
        <f t="shared" si="23"/>
        <v>22412</v>
      </c>
    </row>
    <row r="77" spans="1:14" s="150" customFormat="1" x14ac:dyDescent="0.25">
      <c r="A77" s="70">
        <v>412</v>
      </c>
      <c r="B77" s="51" t="s">
        <v>76</v>
      </c>
      <c r="C77" s="52">
        <f>SUM(C78:C79)</f>
        <v>537591</v>
      </c>
      <c r="D77" s="52">
        <f t="shared" ref="D77:N77" si="24">SUM(D78:D79)</f>
        <v>0</v>
      </c>
      <c r="E77" s="52"/>
      <c r="F77" s="52">
        <f t="shared" si="24"/>
        <v>0</v>
      </c>
      <c r="G77" s="52">
        <f t="shared" si="24"/>
        <v>22412</v>
      </c>
      <c r="H77" s="52">
        <f t="shared" si="24"/>
        <v>0</v>
      </c>
      <c r="I77" s="52">
        <f t="shared" si="24"/>
        <v>0</v>
      </c>
      <c r="J77" s="52">
        <f>SUM(J78:J79)</f>
        <v>0</v>
      </c>
      <c r="K77" s="52">
        <f t="shared" si="24"/>
        <v>0</v>
      </c>
      <c r="L77" s="52">
        <f t="shared" si="24"/>
        <v>0</v>
      </c>
      <c r="M77" s="52">
        <f t="shared" si="24"/>
        <v>0</v>
      </c>
      <c r="N77" s="71">
        <f t="shared" si="24"/>
        <v>22412</v>
      </c>
    </row>
    <row r="78" spans="1:14" s="150" customFormat="1" x14ac:dyDescent="0.25">
      <c r="A78" s="60">
        <v>4123</v>
      </c>
      <c r="B78" s="38" t="s">
        <v>55</v>
      </c>
      <c r="C78" s="39">
        <v>537591</v>
      </c>
      <c r="D78" s="39">
        <v>0</v>
      </c>
      <c r="E78" s="39">
        <v>0</v>
      </c>
      <c r="F78" s="39">
        <v>0</v>
      </c>
      <c r="G78" s="39">
        <v>22412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61">
        <v>22412</v>
      </c>
    </row>
    <row r="79" spans="1:14" s="150" customFormat="1" x14ac:dyDescent="0.25">
      <c r="A79" s="60">
        <v>4126</v>
      </c>
      <c r="B79" s="38" t="s">
        <v>67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61">
        <v>0</v>
      </c>
    </row>
    <row r="80" spans="1:14" s="150" customFormat="1" ht="30" x14ac:dyDescent="0.25">
      <c r="A80" s="72">
        <v>42</v>
      </c>
      <c r="B80" s="48" t="s">
        <v>56</v>
      </c>
      <c r="C80" s="53">
        <f>C81+C83+C91+C93+C96</f>
        <v>31957491</v>
      </c>
      <c r="D80" s="53">
        <f t="shared" ref="D80:N80" si="25">D81+D83+D91+D93+D96</f>
        <v>4466421</v>
      </c>
      <c r="E80" s="53"/>
      <c r="F80" s="53">
        <f t="shared" si="25"/>
        <v>0</v>
      </c>
      <c r="G80" s="53">
        <f t="shared" si="25"/>
        <v>5814593</v>
      </c>
      <c r="H80" s="53">
        <f t="shared" si="25"/>
        <v>0</v>
      </c>
      <c r="I80" s="53">
        <f t="shared" si="25"/>
        <v>14788519</v>
      </c>
      <c r="J80" s="53">
        <f t="shared" si="25"/>
        <v>1354918</v>
      </c>
      <c r="K80" s="53">
        <f t="shared" si="25"/>
        <v>0</v>
      </c>
      <c r="L80" s="53">
        <f t="shared" si="25"/>
        <v>0</v>
      </c>
      <c r="M80" s="53">
        <f t="shared" si="25"/>
        <v>0</v>
      </c>
      <c r="N80" s="73">
        <f t="shared" si="25"/>
        <v>26424450.5</v>
      </c>
    </row>
    <row r="81" spans="1:16" s="150" customFormat="1" x14ac:dyDescent="0.25">
      <c r="A81" s="70">
        <v>421</v>
      </c>
      <c r="B81" s="51" t="s">
        <v>57</v>
      </c>
      <c r="C81" s="52">
        <f>C82</f>
        <v>0</v>
      </c>
      <c r="D81" s="52">
        <f t="shared" ref="D81:N81" si="26">D82</f>
        <v>0</v>
      </c>
      <c r="E81" s="52">
        <f t="shared" si="26"/>
        <v>0</v>
      </c>
      <c r="F81" s="52">
        <f t="shared" si="26"/>
        <v>0</v>
      </c>
      <c r="G81" s="52">
        <f t="shared" si="26"/>
        <v>0</v>
      </c>
      <c r="H81" s="52">
        <f t="shared" si="26"/>
        <v>0</v>
      </c>
      <c r="I81" s="52">
        <f t="shared" si="26"/>
        <v>0</v>
      </c>
      <c r="J81" s="52">
        <f t="shared" si="26"/>
        <v>0</v>
      </c>
      <c r="K81" s="52">
        <f t="shared" si="26"/>
        <v>0</v>
      </c>
      <c r="L81" s="52">
        <f t="shared" si="26"/>
        <v>0</v>
      </c>
      <c r="M81" s="52">
        <f t="shared" si="26"/>
        <v>0</v>
      </c>
      <c r="N81" s="71">
        <f t="shared" si="26"/>
        <v>0</v>
      </c>
    </row>
    <row r="82" spans="1:16" s="150" customFormat="1" x14ac:dyDescent="0.25">
      <c r="A82" s="60">
        <v>4212</v>
      </c>
      <c r="B82" s="38" t="s">
        <v>58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61">
        <v>0</v>
      </c>
    </row>
    <row r="83" spans="1:16" s="150" customFormat="1" x14ac:dyDescent="0.25">
      <c r="A83" s="70">
        <v>422</v>
      </c>
      <c r="B83" s="51" t="s">
        <v>77</v>
      </c>
      <c r="C83" s="52">
        <f>C84+C85+C86+C87+C88+C89+C90</f>
        <v>31639391</v>
      </c>
      <c r="D83" s="52">
        <f t="shared" ref="D83:N83" si="27">D84+D85+D86+D87+D88+D89+D90</f>
        <v>4466421</v>
      </c>
      <c r="E83" s="52"/>
      <c r="F83" s="52">
        <f t="shared" si="27"/>
        <v>0</v>
      </c>
      <c r="G83" s="52">
        <f t="shared" si="27"/>
        <v>5392360</v>
      </c>
      <c r="H83" s="52">
        <f t="shared" si="27"/>
        <v>0</v>
      </c>
      <c r="I83" s="52">
        <f t="shared" si="27"/>
        <v>14788519</v>
      </c>
      <c r="J83" s="52">
        <f t="shared" si="27"/>
        <v>814918</v>
      </c>
      <c r="K83" s="52">
        <f t="shared" si="27"/>
        <v>0</v>
      </c>
      <c r="L83" s="52">
        <f t="shared" si="27"/>
        <v>0</v>
      </c>
      <c r="M83" s="52">
        <f t="shared" si="27"/>
        <v>0</v>
      </c>
      <c r="N83" s="71">
        <f t="shared" si="27"/>
        <v>25462218</v>
      </c>
    </row>
    <row r="84" spans="1:16" s="150" customFormat="1" x14ac:dyDescent="0.25">
      <c r="A84" s="60">
        <v>4221</v>
      </c>
      <c r="B84" s="75" t="s">
        <v>59</v>
      </c>
      <c r="C84" s="39">
        <v>5637343</v>
      </c>
      <c r="D84" s="39">
        <v>0</v>
      </c>
      <c r="E84" s="39">
        <v>0</v>
      </c>
      <c r="F84" s="39">
        <v>0</v>
      </c>
      <c r="G84" s="39">
        <v>3508104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61">
        <v>3508104</v>
      </c>
    </row>
    <row r="85" spans="1:16" s="150" customFormat="1" x14ac:dyDescent="0.25">
      <c r="A85" s="60">
        <v>4222</v>
      </c>
      <c r="B85" s="75" t="s">
        <v>60</v>
      </c>
      <c r="C85" s="39">
        <v>58625</v>
      </c>
      <c r="D85" s="39">
        <v>0</v>
      </c>
      <c r="E85" s="39">
        <v>0</v>
      </c>
      <c r="F85" s="39">
        <v>0</v>
      </c>
      <c r="G85" s="39">
        <v>299314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61">
        <v>299314</v>
      </c>
    </row>
    <row r="86" spans="1:16" s="150" customFormat="1" x14ac:dyDescent="0.25">
      <c r="A86" s="64">
        <v>4223</v>
      </c>
      <c r="B86" s="75" t="s">
        <v>96</v>
      </c>
      <c r="C86" s="54">
        <v>423709</v>
      </c>
      <c r="D86" s="54">
        <v>0</v>
      </c>
      <c r="E86" s="54">
        <v>0</v>
      </c>
      <c r="F86" s="54">
        <v>0</v>
      </c>
      <c r="G86" s="54">
        <v>496788</v>
      </c>
      <c r="H86" s="39">
        <v>0</v>
      </c>
      <c r="I86" s="54">
        <v>0</v>
      </c>
      <c r="J86" s="39">
        <v>0</v>
      </c>
      <c r="K86" s="54">
        <v>0</v>
      </c>
      <c r="L86" s="54">
        <v>0</v>
      </c>
      <c r="M86" s="54">
        <v>0</v>
      </c>
      <c r="N86" s="74">
        <v>496788</v>
      </c>
    </row>
    <row r="87" spans="1:16" s="150" customFormat="1" x14ac:dyDescent="0.25">
      <c r="A87" s="60">
        <v>4224</v>
      </c>
      <c r="B87" s="75" t="s">
        <v>97</v>
      </c>
      <c r="C87" s="39">
        <v>24974714</v>
      </c>
      <c r="D87" s="39">
        <v>3798621</v>
      </c>
      <c r="E87" s="39">
        <v>0</v>
      </c>
      <c r="F87" s="39">
        <v>0</v>
      </c>
      <c r="G87" s="39">
        <v>957343</v>
      </c>
      <c r="H87" s="39">
        <v>0</v>
      </c>
      <c r="I87" s="39">
        <v>14788519</v>
      </c>
      <c r="J87" s="39">
        <v>525375</v>
      </c>
      <c r="K87" s="39">
        <v>0</v>
      </c>
      <c r="L87" s="39">
        <v>0</v>
      </c>
      <c r="M87" s="39">
        <v>0</v>
      </c>
      <c r="N87" s="61">
        <v>20069858</v>
      </c>
      <c r="O87" s="149"/>
      <c r="P87" s="149"/>
    </row>
    <row r="88" spans="1:16" s="150" customFormat="1" x14ac:dyDescent="0.25">
      <c r="A88" s="60">
        <v>4225</v>
      </c>
      <c r="B88" s="75" t="s">
        <v>98</v>
      </c>
      <c r="C88" s="39">
        <v>545000</v>
      </c>
      <c r="D88" s="39">
        <v>667800</v>
      </c>
      <c r="E88" s="39">
        <v>0</v>
      </c>
      <c r="F88" s="39">
        <v>0</v>
      </c>
      <c r="G88" s="39">
        <v>87059</v>
      </c>
      <c r="H88" s="39">
        <v>0</v>
      </c>
      <c r="I88" s="39">
        <v>0</v>
      </c>
      <c r="J88" s="39">
        <v>289543</v>
      </c>
      <c r="K88" s="39">
        <v>0</v>
      </c>
      <c r="L88" s="39">
        <v>0</v>
      </c>
      <c r="M88" s="39">
        <v>0</v>
      </c>
      <c r="N88" s="61">
        <v>1044402</v>
      </c>
      <c r="O88" s="149"/>
    </row>
    <row r="89" spans="1:16" s="150" customFormat="1" x14ac:dyDescent="0.25">
      <c r="A89" s="60">
        <v>4226</v>
      </c>
      <c r="B89" s="55" t="s">
        <v>61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61">
        <v>0</v>
      </c>
    </row>
    <row r="90" spans="1:16" s="150" customFormat="1" x14ac:dyDescent="0.25">
      <c r="A90" s="60">
        <v>4227</v>
      </c>
      <c r="B90" s="75" t="s">
        <v>99</v>
      </c>
      <c r="C90" s="39">
        <v>0</v>
      </c>
      <c r="D90" s="39">
        <v>0</v>
      </c>
      <c r="E90" s="39">
        <v>0</v>
      </c>
      <c r="F90" s="39">
        <v>0</v>
      </c>
      <c r="G90" s="39">
        <v>43752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61">
        <v>43752</v>
      </c>
    </row>
    <row r="91" spans="1:16" s="150" customFormat="1" x14ac:dyDescent="0.25">
      <c r="A91" s="70">
        <v>423</v>
      </c>
      <c r="B91" s="51" t="s">
        <v>78</v>
      </c>
      <c r="C91" s="52">
        <f>C92</f>
        <v>290600</v>
      </c>
      <c r="D91" s="52">
        <f t="shared" ref="D91:N91" si="28">D92</f>
        <v>0</v>
      </c>
      <c r="E91" s="52">
        <f t="shared" si="28"/>
        <v>0</v>
      </c>
      <c r="F91" s="52">
        <f t="shared" si="28"/>
        <v>0</v>
      </c>
      <c r="G91" s="52">
        <f t="shared" si="28"/>
        <v>318488</v>
      </c>
      <c r="H91" s="52">
        <f>H92</f>
        <v>0</v>
      </c>
      <c r="I91" s="52">
        <f t="shared" si="28"/>
        <v>0</v>
      </c>
      <c r="J91" s="52">
        <f t="shared" si="28"/>
        <v>0</v>
      </c>
      <c r="K91" s="52">
        <f t="shared" si="28"/>
        <v>0</v>
      </c>
      <c r="L91" s="52">
        <f t="shared" si="28"/>
        <v>0</v>
      </c>
      <c r="M91" s="52">
        <f t="shared" si="28"/>
        <v>0</v>
      </c>
      <c r="N91" s="71">
        <f t="shared" si="28"/>
        <v>318487.5</v>
      </c>
    </row>
    <row r="92" spans="1:16" s="150" customFormat="1" x14ac:dyDescent="0.25">
      <c r="A92" s="60">
        <v>4231</v>
      </c>
      <c r="B92" s="75" t="s">
        <v>82</v>
      </c>
      <c r="C92" s="39">
        <v>290600</v>
      </c>
      <c r="D92" s="39">
        <v>0</v>
      </c>
      <c r="E92" s="41">
        <v>0</v>
      </c>
      <c r="F92" s="41">
        <v>0</v>
      </c>
      <c r="G92" s="41">
        <v>318488</v>
      </c>
      <c r="H92" s="39">
        <v>0</v>
      </c>
      <c r="I92" s="41">
        <v>0</v>
      </c>
      <c r="J92" s="39">
        <v>0</v>
      </c>
      <c r="K92" s="41">
        <v>0</v>
      </c>
      <c r="L92" s="41">
        <v>0</v>
      </c>
      <c r="M92" s="41">
        <v>0</v>
      </c>
      <c r="N92" s="76">
        <v>318487.5</v>
      </c>
    </row>
    <row r="93" spans="1:16" s="150" customFormat="1" x14ac:dyDescent="0.25">
      <c r="A93" s="70">
        <v>424</v>
      </c>
      <c r="B93" s="77" t="s">
        <v>100</v>
      </c>
      <c r="C93" s="52">
        <v>0</v>
      </c>
      <c r="D93" s="78">
        <v>0</v>
      </c>
      <c r="E93" s="78"/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9">
        <v>0</v>
      </c>
    </row>
    <row r="94" spans="1:16" s="150" customFormat="1" x14ac:dyDescent="0.25">
      <c r="A94" s="60">
        <v>4241</v>
      </c>
      <c r="B94" s="75" t="s">
        <v>62</v>
      </c>
      <c r="C94" s="39">
        <v>0</v>
      </c>
      <c r="D94" s="39">
        <v>0</v>
      </c>
      <c r="E94" s="41">
        <v>0</v>
      </c>
      <c r="F94" s="41">
        <v>0</v>
      </c>
      <c r="G94" s="41">
        <v>0</v>
      </c>
      <c r="H94" s="39">
        <v>0</v>
      </c>
      <c r="I94" s="41">
        <v>0</v>
      </c>
      <c r="J94" s="39">
        <v>0</v>
      </c>
      <c r="K94" s="41">
        <v>0</v>
      </c>
      <c r="L94" s="41">
        <v>0</v>
      </c>
      <c r="M94" s="41">
        <v>0</v>
      </c>
      <c r="N94" s="76">
        <v>0</v>
      </c>
    </row>
    <row r="95" spans="1:16" s="150" customFormat="1" x14ac:dyDescent="0.25">
      <c r="A95" s="70">
        <v>426</v>
      </c>
      <c r="B95" s="77" t="s">
        <v>101</v>
      </c>
      <c r="C95" s="52">
        <f>C96</f>
        <v>27500</v>
      </c>
      <c r="D95" s="78">
        <f t="shared" ref="D95:N95" si="29">D96</f>
        <v>0</v>
      </c>
      <c r="E95" s="78"/>
      <c r="F95" s="78">
        <f t="shared" si="29"/>
        <v>0</v>
      </c>
      <c r="G95" s="78">
        <f t="shared" si="29"/>
        <v>103745</v>
      </c>
      <c r="H95" s="78">
        <f t="shared" si="29"/>
        <v>0</v>
      </c>
      <c r="I95" s="78">
        <f t="shared" si="29"/>
        <v>0</v>
      </c>
      <c r="J95" s="78">
        <f t="shared" si="29"/>
        <v>540000</v>
      </c>
      <c r="K95" s="78">
        <f t="shared" si="29"/>
        <v>0</v>
      </c>
      <c r="L95" s="78">
        <f t="shared" si="29"/>
        <v>0</v>
      </c>
      <c r="M95" s="78">
        <f t="shared" si="29"/>
        <v>0</v>
      </c>
      <c r="N95" s="79">
        <f t="shared" si="29"/>
        <v>643745</v>
      </c>
    </row>
    <row r="96" spans="1:16" s="150" customFormat="1" x14ac:dyDescent="0.25">
      <c r="A96" s="60">
        <v>4262</v>
      </c>
      <c r="B96" s="75" t="s">
        <v>63</v>
      </c>
      <c r="C96" s="39">
        <v>27500</v>
      </c>
      <c r="D96" s="39">
        <v>0</v>
      </c>
      <c r="E96" s="41">
        <v>0</v>
      </c>
      <c r="F96" s="41">
        <v>0</v>
      </c>
      <c r="G96" s="41">
        <v>103745</v>
      </c>
      <c r="H96" s="39">
        <v>0</v>
      </c>
      <c r="I96" s="41">
        <v>0</v>
      </c>
      <c r="J96" s="39">
        <v>540000</v>
      </c>
      <c r="K96" s="41">
        <v>0</v>
      </c>
      <c r="L96" s="41">
        <v>0</v>
      </c>
      <c r="M96" s="41">
        <v>0</v>
      </c>
      <c r="N96" s="76">
        <v>643745</v>
      </c>
    </row>
    <row r="97" spans="1:16" s="150" customFormat="1" x14ac:dyDescent="0.25">
      <c r="A97" s="72">
        <v>45</v>
      </c>
      <c r="B97" s="80" t="s">
        <v>102</v>
      </c>
      <c r="C97" s="53">
        <f>C98</f>
        <v>31412193</v>
      </c>
      <c r="D97" s="53">
        <f t="shared" ref="D97:N98" si="30">D98</f>
        <v>0</v>
      </c>
      <c r="E97" s="53">
        <f t="shared" si="30"/>
        <v>0</v>
      </c>
      <c r="F97" s="53">
        <f t="shared" si="30"/>
        <v>0</v>
      </c>
      <c r="G97" s="53">
        <f t="shared" si="30"/>
        <v>10151874</v>
      </c>
      <c r="H97" s="53">
        <f t="shared" si="30"/>
        <v>0</v>
      </c>
      <c r="I97" s="53">
        <f t="shared" si="30"/>
        <v>2130717</v>
      </c>
      <c r="J97" s="53">
        <f t="shared" si="30"/>
        <v>0</v>
      </c>
      <c r="K97" s="53">
        <f t="shared" si="30"/>
        <v>0</v>
      </c>
      <c r="L97" s="53">
        <f t="shared" si="30"/>
        <v>21029516</v>
      </c>
      <c r="M97" s="53">
        <f t="shared" si="30"/>
        <v>0</v>
      </c>
      <c r="N97" s="73">
        <f t="shared" si="30"/>
        <v>33312107</v>
      </c>
    </row>
    <row r="98" spans="1:16" s="150" customFormat="1" x14ac:dyDescent="0.25">
      <c r="A98" s="70">
        <v>451</v>
      </c>
      <c r="B98" s="77" t="s">
        <v>103</v>
      </c>
      <c r="C98" s="52">
        <f>C99</f>
        <v>31412193</v>
      </c>
      <c r="D98" s="52">
        <f t="shared" si="30"/>
        <v>0</v>
      </c>
      <c r="E98" s="52">
        <f t="shared" si="30"/>
        <v>0</v>
      </c>
      <c r="F98" s="52">
        <f t="shared" si="30"/>
        <v>0</v>
      </c>
      <c r="G98" s="52">
        <f t="shared" si="30"/>
        <v>10151874</v>
      </c>
      <c r="H98" s="52">
        <f t="shared" si="30"/>
        <v>0</v>
      </c>
      <c r="I98" s="52">
        <f t="shared" si="30"/>
        <v>2130717</v>
      </c>
      <c r="J98" s="52">
        <f t="shared" si="30"/>
        <v>0</v>
      </c>
      <c r="K98" s="52">
        <f t="shared" si="30"/>
        <v>0</v>
      </c>
      <c r="L98" s="52">
        <f t="shared" si="30"/>
        <v>21029516</v>
      </c>
      <c r="M98" s="52">
        <f t="shared" si="30"/>
        <v>0</v>
      </c>
      <c r="N98" s="71">
        <f t="shared" si="30"/>
        <v>33312107</v>
      </c>
      <c r="P98" s="149"/>
    </row>
    <row r="99" spans="1:16" s="150" customFormat="1" x14ac:dyDescent="0.25">
      <c r="A99" s="60">
        <v>4511</v>
      </c>
      <c r="B99" s="75" t="s">
        <v>103</v>
      </c>
      <c r="C99" s="39">
        <v>31412193</v>
      </c>
      <c r="D99" s="39">
        <v>0</v>
      </c>
      <c r="E99" s="41">
        <v>0</v>
      </c>
      <c r="F99" s="41">
        <v>0</v>
      </c>
      <c r="G99" s="41">
        <v>10151874</v>
      </c>
      <c r="H99" s="39">
        <v>0</v>
      </c>
      <c r="I99" s="41">
        <v>2130717</v>
      </c>
      <c r="J99" s="39">
        <v>0</v>
      </c>
      <c r="K99" s="41">
        <v>0</v>
      </c>
      <c r="L99" s="41">
        <v>21029516</v>
      </c>
      <c r="M99" s="41">
        <v>0</v>
      </c>
      <c r="N99" s="76">
        <v>33312107</v>
      </c>
      <c r="O99" s="149"/>
      <c r="P99" s="149"/>
    </row>
    <row r="100" spans="1:16" s="150" customFormat="1" x14ac:dyDescent="0.25">
      <c r="A100" s="81">
        <v>5</v>
      </c>
      <c r="B100" s="82" t="s">
        <v>7</v>
      </c>
      <c r="C100" s="83">
        <f>C101</f>
        <v>0</v>
      </c>
      <c r="D100" s="84">
        <f t="shared" ref="D100:N102" si="31">D101</f>
        <v>0</v>
      </c>
      <c r="E100" s="84">
        <f t="shared" si="31"/>
        <v>0</v>
      </c>
      <c r="F100" s="84">
        <f t="shared" si="31"/>
        <v>0</v>
      </c>
      <c r="G100" s="84">
        <f t="shared" si="31"/>
        <v>0</v>
      </c>
      <c r="H100" s="84">
        <f t="shared" si="31"/>
        <v>0</v>
      </c>
      <c r="I100" s="84">
        <f t="shared" si="31"/>
        <v>0</v>
      </c>
      <c r="J100" s="84">
        <f t="shared" si="31"/>
        <v>0</v>
      </c>
      <c r="K100" s="84">
        <f t="shared" si="31"/>
        <v>0</v>
      </c>
      <c r="L100" s="84">
        <f t="shared" si="31"/>
        <v>0</v>
      </c>
      <c r="M100" s="84">
        <f t="shared" si="31"/>
        <v>0</v>
      </c>
      <c r="N100" s="85">
        <f t="shared" si="31"/>
        <v>0</v>
      </c>
      <c r="P100" s="149"/>
    </row>
    <row r="101" spans="1:16" s="150" customFormat="1" x14ac:dyDescent="0.25">
      <c r="A101" s="86">
        <v>51</v>
      </c>
      <c r="B101" s="87" t="s">
        <v>71</v>
      </c>
      <c r="C101" s="88">
        <f>C102</f>
        <v>0</v>
      </c>
      <c r="D101" s="89">
        <f t="shared" si="31"/>
        <v>0</v>
      </c>
      <c r="E101" s="89">
        <f t="shared" si="31"/>
        <v>0</v>
      </c>
      <c r="F101" s="89">
        <f t="shared" si="31"/>
        <v>0</v>
      </c>
      <c r="G101" s="89">
        <f t="shared" si="31"/>
        <v>0</v>
      </c>
      <c r="H101" s="89">
        <f t="shared" si="31"/>
        <v>0</v>
      </c>
      <c r="I101" s="89">
        <f t="shared" si="31"/>
        <v>0</v>
      </c>
      <c r="J101" s="89">
        <f t="shared" si="31"/>
        <v>0</v>
      </c>
      <c r="K101" s="89">
        <f t="shared" si="31"/>
        <v>0</v>
      </c>
      <c r="L101" s="89">
        <f t="shared" si="31"/>
        <v>0</v>
      </c>
      <c r="M101" s="89">
        <f t="shared" si="31"/>
        <v>0</v>
      </c>
      <c r="N101" s="90">
        <f t="shared" si="31"/>
        <v>0</v>
      </c>
    </row>
    <row r="102" spans="1:16" s="150" customFormat="1" x14ac:dyDescent="0.25">
      <c r="A102" s="91">
        <v>518</v>
      </c>
      <c r="B102" s="92" t="s">
        <v>72</v>
      </c>
      <c r="C102" s="93">
        <f>C103</f>
        <v>0</v>
      </c>
      <c r="D102" s="94">
        <f t="shared" si="31"/>
        <v>0</v>
      </c>
      <c r="E102" s="94">
        <f t="shared" si="31"/>
        <v>0</v>
      </c>
      <c r="F102" s="94">
        <f t="shared" si="31"/>
        <v>0</v>
      </c>
      <c r="G102" s="94">
        <f t="shared" si="31"/>
        <v>0</v>
      </c>
      <c r="H102" s="94">
        <f t="shared" si="31"/>
        <v>0</v>
      </c>
      <c r="I102" s="94">
        <f t="shared" si="31"/>
        <v>0</v>
      </c>
      <c r="J102" s="94">
        <f t="shared" si="31"/>
        <v>0</v>
      </c>
      <c r="K102" s="94">
        <f t="shared" si="31"/>
        <v>0</v>
      </c>
      <c r="L102" s="94">
        <f t="shared" si="31"/>
        <v>0</v>
      </c>
      <c r="M102" s="94">
        <f t="shared" si="31"/>
        <v>0</v>
      </c>
      <c r="N102" s="95">
        <f t="shared" si="31"/>
        <v>0</v>
      </c>
    </row>
    <row r="103" spans="1:16" s="150" customFormat="1" ht="30.75" thickBot="1" x14ac:dyDescent="0.3">
      <c r="A103" s="96">
        <v>5181</v>
      </c>
      <c r="B103" s="97" t="s">
        <v>73</v>
      </c>
      <c r="C103" s="98">
        <v>0</v>
      </c>
      <c r="D103" s="98">
        <v>0</v>
      </c>
      <c r="E103" s="99">
        <v>0</v>
      </c>
      <c r="F103" s="99">
        <v>0</v>
      </c>
      <c r="G103" s="99">
        <v>0</v>
      </c>
      <c r="H103" s="98">
        <v>0</v>
      </c>
      <c r="I103" s="99">
        <v>0</v>
      </c>
      <c r="J103" s="98">
        <v>0</v>
      </c>
      <c r="K103" s="99">
        <v>0</v>
      </c>
      <c r="L103" s="99">
        <v>0</v>
      </c>
      <c r="M103" s="99">
        <v>0</v>
      </c>
      <c r="N103" s="100">
        <v>0</v>
      </c>
    </row>
    <row r="104" spans="1:16" s="150" customFormat="1" ht="15.75" thickBot="1" x14ac:dyDescent="0.3">
      <c r="A104" s="128"/>
      <c r="B104" s="129" t="s">
        <v>64</v>
      </c>
      <c r="C104" s="130">
        <f>C100+C75+C7</f>
        <v>202363438</v>
      </c>
      <c r="D104" s="130">
        <f t="shared" ref="D104:M104" si="32">D100+D75+D7</f>
        <v>12259159</v>
      </c>
      <c r="E104" s="130">
        <f t="shared" si="32"/>
        <v>1347297</v>
      </c>
      <c r="F104" s="130">
        <f t="shared" ref="F104" si="33">F100+F75+F7</f>
        <v>94198454</v>
      </c>
      <c r="G104" s="130">
        <f t="shared" ref="G104:I104" si="34">G100+G75+G7</f>
        <v>65794841.799999997</v>
      </c>
      <c r="H104" s="130">
        <f t="shared" si="34"/>
        <v>0</v>
      </c>
      <c r="I104" s="130">
        <f t="shared" si="34"/>
        <v>17505228</v>
      </c>
      <c r="J104" s="130">
        <f t="shared" si="32"/>
        <v>2671486</v>
      </c>
      <c r="K104" s="130">
        <f t="shared" si="32"/>
        <v>104158</v>
      </c>
      <c r="L104" s="130">
        <f t="shared" si="32"/>
        <v>21029516</v>
      </c>
      <c r="M104" s="130">
        <f t="shared" si="32"/>
        <v>0</v>
      </c>
      <c r="N104" s="131">
        <f t="shared" ref="N104" si="35">N100+N75+N7</f>
        <v>214910139.30000001</v>
      </c>
    </row>
    <row r="105" spans="1:16" x14ac:dyDescent="0.25">
      <c r="L105" s="155"/>
    </row>
    <row r="106" spans="1:16" x14ac:dyDescent="0.25">
      <c r="B106" s="152" t="s">
        <v>128</v>
      </c>
      <c r="C106" s="153" t="s">
        <v>133</v>
      </c>
      <c r="J106" s="155"/>
      <c r="K106" s="155"/>
      <c r="L106" s="155"/>
    </row>
    <row r="107" spans="1:16" x14ac:dyDescent="0.25">
      <c r="B107" s="132" t="s">
        <v>125</v>
      </c>
      <c r="C107" s="138">
        <v>46792929</v>
      </c>
      <c r="D107" s="2"/>
      <c r="E107" s="155"/>
      <c r="J107" s="155"/>
      <c r="K107" s="155"/>
    </row>
    <row r="108" spans="1:16" x14ac:dyDescent="0.25">
      <c r="B108" s="132" t="s">
        <v>126</v>
      </c>
      <c r="C108" s="138">
        <v>14045260</v>
      </c>
      <c r="D108" s="2"/>
      <c r="F108" s="155"/>
      <c r="H108" s="155"/>
    </row>
    <row r="109" spans="1:16" x14ac:dyDescent="0.25">
      <c r="B109" s="132" t="s">
        <v>123</v>
      </c>
      <c r="C109" s="138">
        <v>57315102</v>
      </c>
      <c r="D109" s="2"/>
      <c r="E109" s="155"/>
      <c r="H109" s="155"/>
    </row>
    <row r="110" spans="1:16" x14ac:dyDescent="0.25">
      <c r="B110" s="156" t="s">
        <v>124</v>
      </c>
      <c r="C110" s="157">
        <v>925550</v>
      </c>
      <c r="D110" s="2"/>
      <c r="E110" s="155"/>
    </row>
    <row r="111" spans="1:16" x14ac:dyDescent="0.25">
      <c r="B111" s="156" t="s">
        <v>127</v>
      </c>
      <c r="C111" s="157">
        <v>40000</v>
      </c>
      <c r="D111" s="2"/>
      <c r="J111" s="155"/>
    </row>
    <row r="112" spans="1:16" x14ac:dyDescent="0.25">
      <c r="C112" s="158"/>
      <c r="D112" s="2"/>
      <c r="J112" s="155"/>
    </row>
    <row r="113" spans="2:10" x14ac:dyDescent="0.25">
      <c r="B113" s="152" t="s">
        <v>139</v>
      </c>
      <c r="D113" s="2"/>
      <c r="J113" s="155"/>
    </row>
    <row r="114" spans="2:10" x14ac:dyDescent="0.25">
      <c r="D114" s="2"/>
    </row>
    <row r="115" spans="2:10" x14ac:dyDescent="0.25">
      <c r="B115" s="159" t="s">
        <v>138</v>
      </c>
    </row>
  </sheetData>
  <mergeCells count="3">
    <mergeCell ref="A1:N1"/>
    <mergeCell ref="C5:N5"/>
    <mergeCell ref="A3:N3"/>
  </mergeCells>
  <conditionalFormatting sqref="C107:C109">
    <cfRule type="cellIs" dxfId="1" priority="1" stopIfTrue="1" operator="notEqual">
      <formula>ROUND(C107,0)</formula>
    </cfRule>
    <cfRule type="cellIs" dxfId="0" priority="2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C107:C109" xr:uid="{9CE3964B-E554-4A4F-B68F-50B65B64B1DA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ED957-E5EE-4F2C-8D8E-FC398EFC8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4641C-85EA-4348-B540-9A4F0972618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03d24e22-eef8-4b30-952a-8ab5e9aeaf1d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7474EEE-E550-4796-A199-97DE28F77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Prihodi</vt:lpstr>
      <vt:lpstr>Rashodi</vt:lpstr>
      <vt:lpstr>Rashodi!Ispis_naslova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Oroz</dc:creator>
  <cp:lastModifiedBy>Ana Mikuš</cp:lastModifiedBy>
  <cp:lastPrinted>2023-03-10T08:52:49Z</cp:lastPrinted>
  <dcterms:created xsi:type="dcterms:W3CDTF">2019-07-01T11:33:05Z</dcterms:created>
  <dcterms:modified xsi:type="dcterms:W3CDTF">2023-03-10T08:53:21Z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