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4/GOTOVO/"/>
    </mc:Choice>
  </mc:AlternateContent>
  <xr:revisionPtr revIDLastSave="770" documentId="8_{240A93C9-7DC1-45C4-A0FA-29C82A390236}" xr6:coauthVersionLast="47" xr6:coauthVersionMax="47" xr10:uidLastSave="{9DCC12FE-C7A0-4255-9E5B-40440BB7C7D5}"/>
  <bookViews>
    <workbookView xWindow="-120" yWindow="-120" windowWidth="29040" windowHeight="15840" xr2:uid="{00000000-000D-0000-FFFF-FFFF00000000}"/>
  </bookViews>
  <sheets>
    <sheet name="Plan rashoda i izdataka 2024-26" sheetId="2" r:id="rId1"/>
  </sheets>
  <definedNames>
    <definedName name="_xlnm.Print_Titles" localSheetId="0">'Plan rashoda i izdataka 2024-26'!$1:$4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8" i="2" l="1"/>
  <c r="U22" i="2"/>
  <c r="T67" i="2"/>
  <c r="R50" i="2" l="1"/>
  <c r="R49" i="2" s="1"/>
  <c r="R69" i="2"/>
  <c r="H7" i="2" l="1"/>
  <c r="H11" i="2"/>
  <c r="H13" i="2"/>
  <c r="H17" i="2"/>
  <c r="H22" i="2"/>
  <c r="H29" i="2"/>
  <c r="H39" i="2"/>
  <c r="H41" i="2"/>
  <c r="H50" i="2"/>
  <c r="H49" i="2" s="1"/>
  <c r="H57" i="2"/>
  <c r="H59" i="2"/>
  <c r="H67" i="2"/>
  <c r="H69" i="2"/>
  <c r="H71" i="2"/>
  <c r="H74" i="2"/>
  <c r="H76" i="2"/>
  <c r="S77" i="2"/>
  <c r="S75" i="2"/>
  <c r="S70" i="2"/>
  <c r="S68" i="2"/>
  <c r="S65" i="2"/>
  <c r="S61" i="2"/>
  <c r="S54" i="2"/>
  <c r="S52" i="2"/>
  <c r="S15" i="2"/>
  <c r="D69" i="2"/>
  <c r="E69" i="2"/>
  <c r="F69" i="2"/>
  <c r="G69" i="2"/>
  <c r="I69" i="2"/>
  <c r="J69" i="2"/>
  <c r="K69" i="2"/>
  <c r="L69" i="2"/>
  <c r="M69" i="2"/>
  <c r="N69" i="2"/>
  <c r="O69" i="2"/>
  <c r="P69" i="2"/>
  <c r="Q69" i="2"/>
  <c r="D71" i="2"/>
  <c r="E71" i="2"/>
  <c r="F71" i="2"/>
  <c r="G71" i="2"/>
  <c r="I71" i="2"/>
  <c r="J71" i="2"/>
  <c r="K71" i="2"/>
  <c r="L71" i="2"/>
  <c r="M71" i="2"/>
  <c r="N71" i="2"/>
  <c r="O71" i="2"/>
  <c r="P71" i="2"/>
  <c r="Q71" i="2"/>
  <c r="R71" i="2"/>
  <c r="D76" i="2"/>
  <c r="E76" i="2"/>
  <c r="F76" i="2"/>
  <c r="G76" i="2"/>
  <c r="I76" i="2"/>
  <c r="J76" i="2"/>
  <c r="K76" i="2"/>
  <c r="L76" i="2"/>
  <c r="M76" i="2"/>
  <c r="N76" i="2"/>
  <c r="O76" i="2"/>
  <c r="P76" i="2"/>
  <c r="Q76" i="2"/>
  <c r="R76" i="2"/>
  <c r="D74" i="2"/>
  <c r="E74" i="2"/>
  <c r="F74" i="2"/>
  <c r="G74" i="2"/>
  <c r="I74" i="2"/>
  <c r="J74" i="2"/>
  <c r="K74" i="2"/>
  <c r="L74" i="2"/>
  <c r="M74" i="2"/>
  <c r="N74" i="2"/>
  <c r="O74" i="2"/>
  <c r="P74" i="2"/>
  <c r="Q74" i="2"/>
  <c r="R74" i="2"/>
  <c r="D67" i="2"/>
  <c r="E67" i="2"/>
  <c r="F67" i="2"/>
  <c r="G67" i="2"/>
  <c r="I67" i="2"/>
  <c r="J67" i="2"/>
  <c r="K67" i="2"/>
  <c r="L67" i="2"/>
  <c r="M67" i="2"/>
  <c r="N67" i="2"/>
  <c r="O67" i="2"/>
  <c r="P67" i="2"/>
  <c r="Q67" i="2"/>
  <c r="D59" i="2"/>
  <c r="E59" i="2"/>
  <c r="F59" i="2"/>
  <c r="G59" i="2"/>
  <c r="I59" i="2"/>
  <c r="J59" i="2"/>
  <c r="K59" i="2"/>
  <c r="L59" i="2"/>
  <c r="M59" i="2"/>
  <c r="N59" i="2"/>
  <c r="O59" i="2"/>
  <c r="P59" i="2"/>
  <c r="Q59" i="2"/>
  <c r="R59" i="2"/>
  <c r="D57" i="2"/>
  <c r="E57" i="2"/>
  <c r="F57" i="2"/>
  <c r="G57" i="2"/>
  <c r="I57" i="2"/>
  <c r="J57" i="2"/>
  <c r="K57" i="2"/>
  <c r="L57" i="2"/>
  <c r="M57" i="2"/>
  <c r="N57" i="2"/>
  <c r="O57" i="2"/>
  <c r="P57" i="2"/>
  <c r="Q57" i="2"/>
  <c r="R57" i="2"/>
  <c r="D41" i="2"/>
  <c r="E41" i="2"/>
  <c r="F41" i="2"/>
  <c r="G41" i="2"/>
  <c r="I41" i="2"/>
  <c r="J41" i="2"/>
  <c r="K41" i="2"/>
  <c r="L41" i="2"/>
  <c r="M41" i="2"/>
  <c r="N41" i="2"/>
  <c r="O41" i="2"/>
  <c r="P41" i="2"/>
  <c r="Q41" i="2"/>
  <c r="R41" i="2"/>
  <c r="D50" i="2"/>
  <c r="D49" i="2" s="1"/>
  <c r="E50" i="2"/>
  <c r="E49" i="2" s="1"/>
  <c r="F50" i="2"/>
  <c r="F49" i="2" s="1"/>
  <c r="G50" i="2"/>
  <c r="G49" i="2" s="1"/>
  <c r="I50" i="2"/>
  <c r="I49" i="2" s="1"/>
  <c r="J50" i="2"/>
  <c r="J49" i="2" s="1"/>
  <c r="K50" i="2"/>
  <c r="K49" i="2" s="1"/>
  <c r="L50" i="2"/>
  <c r="L49" i="2" s="1"/>
  <c r="M50" i="2"/>
  <c r="M49" i="2" s="1"/>
  <c r="N50" i="2"/>
  <c r="N49" i="2" s="1"/>
  <c r="O50" i="2"/>
  <c r="O49" i="2" s="1"/>
  <c r="P50" i="2"/>
  <c r="P49" i="2" s="1"/>
  <c r="Q50" i="2"/>
  <c r="Q49" i="2" s="1"/>
  <c r="D39" i="2"/>
  <c r="E39" i="2"/>
  <c r="F39" i="2"/>
  <c r="G39" i="2"/>
  <c r="I39" i="2"/>
  <c r="J39" i="2"/>
  <c r="K39" i="2"/>
  <c r="L39" i="2"/>
  <c r="M39" i="2"/>
  <c r="N39" i="2"/>
  <c r="O39" i="2"/>
  <c r="P39" i="2"/>
  <c r="Q39" i="2"/>
  <c r="R39" i="2"/>
  <c r="D29" i="2"/>
  <c r="E29" i="2"/>
  <c r="F29" i="2"/>
  <c r="G29" i="2"/>
  <c r="I29" i="2"/>
  <c r="J29" i="2"/>
  <c r="K29" i="2"/>
  <c r="L29" i="2"/>
  <c r="M29" i="2"/>
  <c r="N29" i="2"/>
  <c r="O29" i="2"/>
  <c r="P29" i="2"/>
  <c r="Q29" i="2"/>
  <c r="R29" i="2"/>
  <c r="D22" i="2"/>
  <c r="E22" i="2"/>
  <c r="F22" i="2"/>
  <c r="G22" i="2"/>
  <c r="I22" i="2"/>
  <c r="J22" i="2"/>
  <c r="K22" i="2"/>
  <c r="L22" i="2"/>
  <c r="M22" i="2"/>
  <c r="N22" i="2"/>
  <c r="O22" i="2"/>
  <c r="P22" i="2"/>
  <c r="Q22" i="2"/>
  <c r="R22" i="2"/>
  <c r="D17" i="2"/>
  <c r="E17" i="2"/>
  <c r="F17" i="2"/>
  <c r="G17" i="2"/>
  <c r="I17" i="2"/>
  <c r="J17" i="2"/>
  <c r="K17" i="2"/>
  <c r="L17" i="2"/>
  <c r="M17" i="2"/>
  <c r="N17" i="2"/>
  <c r="O17" i="2"/>
  <c r="P17" i="2"/>
  <c r="Q17" i="2"/>
  <c r="R17" i="2"/>
  <c r="D13" i="2"/>
  <c r="E13" i="2"/>
  <c r="F13" i="2"/>
  <c r="G13" i="2"/>
  <c r="I13" i="2"/>
  <c r="J13" i="2"/>
  <c r="K13" i="2"/>
  <c r="L13" i="2"/>
  <c r="M13" i="2"/>
  <c r="N13" i="2"/>
  <c r="O13" i="2"/>
  <c r="P13" i="2"/>
  <c r="Q13" i="2"/>
  <c r="R13" i="2"/>
  <c r="D11" i="2"/>
  <c r="E11" i="2"/>
  <c r="F11" i="2"/>
  <c r="G11" i="2"/>
  <c r="I11" i="2"/>
  <c r="J11" i="2"/>
  <c r="K11" i="2"/>
  <c r="L11" i="2"/>
  <c r="M11" i="2"/>
  <c r="N11" i="2"/>
  <c r="O11" i="2"/>
  <c r="P11" i="2"/>
  <c r="Q11" i="2"/>
  <c r="R11" i="2"/>
  <c r="D7" i="2"/>
  <c r="E7" i="2"/>
  <c r="F7" i="2"/>
  <c r="G7" i="2"/>
  <c r="I7" i="2"/>
  <c r="J7" i="2"/>
  <c r="K7" i="2"/>
  <c r="L7" i="2"/>
  <c r="M7" i="2"/>
  <c r="N7" i="2"/>
  <c r="O7" i="2"/>
  <c r="P7" i="2"/>
  <c r="Q7" i="2"/>
  <c r="R7" i="2"/>
  <c r="T71" i="2"/>
  <c r="U71" i="2"/>
  <c r="T52" i="2" l="1"/>
  <c r="T54" i="2"/>
  <c r="S71" i="2"/>
  <c r="S69" i="2"/>
  <c r="H6" i="2"/>
  <c r="H16" i="2"/>
  <c r="H56" i="2"/>
  <c r="H73" i="2"/>
  <c r="O73" i="2"/>
  <c r="K73" i="2"/>
  <c r="F73" i="2"/>
  <c r="L6" i="2"/>
  <c r="G6" i="2"/>
  <c r="T70" i="2"/>
  <c r="K6" i="2"/>
  <c r="P6" i="2"/>
  <c r="Q16" i="2"/>
  <c r="M16" i="2"/>
  <c r="Q73" i="2"/>
  <c r="M73" i="2"/>
  <c r="I73" i="2"/>
  <c r="D73" i="2"/>
  <c r="O6" i="2"/>
  <c r="F6" i="2"/>
  <c r="D16" i="2"/>
  <c r="I16" i="2"/>
  <c r="G56" i="2"/>
  <c r="P73" i="2"/>
  <c r="L73" i="2"/>
  <c r="G73" i="2"/>
  <c r="P56" i="2"/>
  <c r="L56" i="2"/>
  <c r="R73" i="2"/>
  <c r="N73" i="2"/>
  <c r="J73" i="2"/>
  <c r="E73" i="2"/>
  <c r="R56" i="2"/>
  <c r="R55" i="2" s="1"/>
  <c r="N56" i="2"/>
  <c r="N55" i="2" s="1"/>
  <c r="J56" i="2"/>
  <c r="J55" i="2" s="1"/>
  <c r="E56" i="2"/>
  <c r="E55" i="2" s="1"/>
  <c r="Q56" i="2"/>
  <c r="M56" i="2"/>
  <c r="I56" i="2"/>
  <c r="D56" i="2"/>
  <c r="O56" i="2"/>
  <c r="O55" i="2" s="1"/>
  <c r="K56" i="2"/>
  <c r="K55" i="2" s="1"/>
  <c r="F56" i="2"/>
  <c r="F55" i="2" s="1"/>
  <c r="O16" i="2"/>
  <c r="F16" i="2"/>
  <c r="K16" i="2"/>
  <c r="R16" i="2"/>
  <c r="J16" i="2"/>
  <c r="N16" i="2"/>
  <c r="E16" i="2"/>
  <c r="P16" i="2"/>
  <c r="L16" i="2"/>
  <c r="G16" i="2"/>
  <c r="R6" i="2"/>
  <c r="N6" i="2"/>
  <c r="J6" i="2"/>
  <c r="J5" i="2" s="1"/>
  <c r="E6" i="2"/>
  <c r="Q6" i="2"/>
  <c r="M6" i="2"/>
  <c r="I6" i="2"/>
  <c r="D6" i="2"/>
  <c r="D5" i="2" s="1"/>
  <c r="S29" i="2"/>
  <c r="S17" i="2"/>
  <c r="Q55" i="2" l="1"/>
  <c r="U70" i="2"/>
  <c r="U54" i="2"/>
  <c r="U52" i="2"/>
  <c r="M55" i="2"/>
  <c r="D55" i="2"/>
  <c r="D78" i="2" s="1"/>
  <c r="L55" i="2"/>
  <c r="M5" i="2"/>
  <c r="I55" i="2"/>
  <c r="P55" i="2"/>
  <c r="P78" i="2" s="1"/>
  <c r="G55" i="2"/>
  <c r="G78" i="2" s="1"/>
  <c r="K5" i="2"/>
  <c r="K78" i="2" s="1"/>
  <c r="H55" i="2"/>
  <c r="E5" i="2"/>
  <c r="E78" i="2" s="1"/>
  <c r="H5" i="2"/>
  <c r="I5" i="2"/>
  <c r="P5" i="2"/>
  <c r="G5" i="2"/>
  <c r="F5" i="2"/>
  <c r="L5" i="2"/>
  <c r="N5" i="2"/>
  <c r="N78" i="2" s="1"/>
  <c r="O5" i="2"/>
  <c r="O78" i="2" s="1"/>
  <c r="Q5" i="2"/>
  <c r="R5" i="2"/>
  <c r="R78" i="2" s="1"/>
  <c r="J78" i="2"/>
  <c r="S11" i="2"/>
  <c r="S13" i="2"/>
  <c r="S22" i="2"/>
  <c r="S39" i="2"/>
  <c r="S41" i="2"/>
  <c r="S50" i="2"/>
  <c r="S57" i="2"/>
  <c r="S67" i="2"/>
  <c r="S74" i="2"/>
  <c r="S76" i="2"/>
  <c r="I78" i="2" l="1"/>
  <c r="M78" i="2"/>
  <c r="S49" i="2"/>
  <c r="H78" i="2"/>
  <c r="L78" i="2"/>
  <c r="Q78" i="2"/>
  <c r="F78" i="2"/>
  <c r="S73" i="2"/>
  <c r="S59" i="2"/>
  <c r="S16" i="2"/>
  <c r="S7" i="2" l="1"/>
  <c r="S6" i="2" l="1"/>
  <c r="S5" i="2" s="1"/>
  <c r="U13" i="2" l="1"/>
  <c r="T74" i="2"/>
  <c r="U74" i="2"/>
  <c r="T22" i="2"/>
  <c r="U7" i="2"/>
  <c r="T50" i="2"/>
  <c r="U50" i="2"/>
  <c r="T59" i="2"/>
  <c r="U59" i="2"/>
  <c r="T76" i="2"/>
  <c r="U76" i="2"/>
  <c r="U67" i="2"/>
  <c r="T57" i="2"/>
  <c r="T17" i="2"/>
  <c r="U17" i="2"/>
  <c r="T29" i="2"/>
  <c r="U29" i="2"/>
  <c r="T39" i="2"/>
  <c r="U39" i="2"/>
  <c r="T41" i="2"/>
  <c r="U41" i="2"/>
  <c r="T13" i="2"/>
  <c r="T11" i="2"/>
  <c r="U11" i="2"/>
  <c r="T49" i="2" l="1"/>
  <c r="U49" i="2"/>
  <c r="U6" i="2"/>
  <c r="T73" i="2"/>
  <c r="U73" i="2"/>
  <c r="T7" i="2"/>
  <c r="T16" i="2"/>
  <c r="C76" i="2"/>
  <c r="T6" i="2" l="1"/>
  <c r="T5" i="2" s="1"/>
  <c r="U16" i="2"/>
  <c r="C7" i="2"/>
  <c r="C11" i="2"/>
  <c r="C13" i="2"/>
  <c r="C17" i="2"/>
  <c r="C22" i="2"/>
  <c r="C29" i="2"/>
  <c r="C39" i="2"/>
  <c r="C41" i="2"/>
  <c r="C50" i="2"/>
  <c r="C49" i="2" s="1"/>
  <c r="C57" i="2"/>
  <c r="C59" i="2"/>
  <c r="C67" i="2"/>
  <c r="C69" i="2"/>
  <c r="C71" i="2"/>
  <c r="C74" i="2"/>
  <c r="U5" i="2" l="1"/>
  <c r="C73" i="2"/>
  <c r="C56" i="2"/>
  <c r="C16" i="2"/>
  <c r="C6" i="2"/>
  <c r="C55" i="2" l="1"/>
  <c r="C5" i="2"/>
  <c r="C78" i="2" l="1"/>
  <c r="U57" i="2"/>
  <c r="S56" i="2" l="1"/>
  <c r="S55" i="2" s="1"/>
  <c r="T69" i="2"/>
  <c r="T56" i="2" l="1"/>
  <c r="S78" i="2"/>
  <c r="U69" i="2"/>
  <c r="T55" i="2" l="1"/>
  <c r="U56" i="2"/>
  <c r="T78" i="2" l="1"/>
  <c r="U55" i="2"/>
  <c r="U78" i="2" l="1"/>
</calcChain>
</file>

<file path=xl/sharedStrings.xml><?xml version="1.0" encoding="utf-8"?>
<sst xmlns="http://schemas.openxmlformats.org/spreadsheetml/2006/main" count="96" uniqueCount="91">
  <si>
    <t>Šifra</t>
  </si>
  <si>
    <t>Naziv</t>
  </si>
  <si>
    <t>RASHODI POSLOVANJA</t>
  </si>
  <si>
    <t>Plaće</t>
  </si>
  <si>
    <t>Plaće za redovan rad</t>
  </si>
  <si>
    <t>Plaće za prekovremeni rad</t>
  </si>
  <si>
    <t>Ostali rashodi za zaposlene</t>
  </si>
  <si>
    <t>Doprinosi na plaće</t>
  </si>
  <si>
    <t>Materijalni rashodi</t>
  </si>
  <si>
    <t>Službena putovanja</t>
  </si>
  <si>
    <t>Stručno usavršavanje  zaposlenika</t>
  </si>
  <si>
    <t>Rashodi za materijal i energiju</t>
  </si>
  <si>
    <t>Materijal i sirovine</t>
  </si>
  <si>
    <t>Energija</t>
  </si>
  <si>
    <t>Sitni inventar i autogume</t>
  </si>
  <si>
    <t>Službena radna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</si>
  <si>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</si>
  <si>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</si>
  <si>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</si>
  <si>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</si>
  <si>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</si>
  <si>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</si>
  <si>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</si>
  <si>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</si>
  <si>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</si>
  <si>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</si>
  <si>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</si>
  <si>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</si>
  <si>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 i norme</t>
  </si>
  <si>
    <t>Pristojbe i naknade</t>
  </si>
  <si>
    <t>Troškovih sudskih postupaka</t>
  </si>
  <si>
    <t>Ostali nespomenuti rashodi poslovanja</t>
  </si>
  <si>
    <t>Ostali financijski rashodi</t>
  </si>
  <si>
    <t>Bankarske usluge i usluge platnog prometa</t>
  </si>
  <si>
    <t>Negativne tečajne razlike</t>
  </si>
  <si>
    <t>Zatezne kamate</t>
  </si>
  <si>
    <t>Ostali nespomenuti financijski rashodi</t>
  </si>
  <si>
    <t>Građevinski objekti</t>
  </si>
  <si>
    <t>Poslovni objekti</t>
  </si>
  <si>
    <t>Uredska oprema i namještaj</t>
  </si>
  <si>
    <t>Komunikacijska oprema</t>
  </si>
  <si>
    <t>Sportska i glazbena oprema</t>
  </si>
  <si>
    <t>Knjige</t>
  </si>
  <si>
    <t>Ulaganje u računalne programe</t>
  </si>
  <si>
    <t>SVEUKUPNO RASHODI</t>
  </si>
  <si>
    <t>Plaće u naravi</t>
  </si>
  <si>
    <t>Financijski rashodi</t>
  </si>
  <si>
    <t>Postrojenja i oprema</t>
  </si>
  <si>
    <t>Prijevozna sredstva</t>
  </si>
  <si>
    <t>Rashodi za usluge</t>
  </si>
  <si>
    <t>Rashodi za zaposlene</t>
  </si>
  <si>
    <t>Doprinosi za obvezno zdravstveno osiguranje</t>
  </si>
  <si>
    <t>Doprinosi za obvezno osiguranje u slučaju nezaposlenosti</t>
  </si>
  <si>
    <t>Naknade troškova zaposlenima</t>
  </si>
  <si>
    <t>Naknade za prijevoz, za rad na terenu i odvojeni život</t>
  </si>
  <si>
    <t>Ostale naknade troškova zaposlenima</t>
  </si>
  <si>
    <t>Uredski materijal i ostali materijalni  rashodi</t>
  </si>
  <si>
    <t>Materijal i dijelovi za tekuće i investicijsko održavanje</t>
  </si>
  <si>
    <t>Naknade za rad članovima predstavničkih i izvršnih tijela i upravnih vijeća</t>
  </si>
  <si>
    <t>Rashodi za nabavu nefinancijske imovine</t>
  </si>
  <si>
    <t>Rashodi za nabavu proizvedene dugotrajne imovine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</si>
  <si>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</si>
  <si>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</si>
  <si>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</si>
  <si>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</si>
  <si>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 u cestovnom prometu</t>
  </si>
  <si>
    <t>Knjige, umjetnička djela i ostale izložbene vrijednosti</t>
  </si>
  <si>
    <t>Nematerijalna proizvedena imovina</t>
  </si>
  <si>
    <t>Rashodi za dodatna ulaganja na nefinancijskoj imovini</t>
  </si>
  <si>
    <t>Dodatna ulaganja na građevinskim objektima</t>
  </si>
  <si>
    <t>92 - Višak prihoda iz ranijih razdoblja</t>
  </si>
  <si>
    <t>Dodatna ulaganja u ostalu nefinancijsku imovinu</t>
  </si>
  <si>
    <t>PROJEKCIJA 
PLAN ZA 2025.</t>
  </si>
  <si>
    <t>OPĆI PRIHODI I PRIMICI-PRORAČUNSKI KORISNICI - Programi
1.1.1.
A211106</t>
  </si>
  <si>
    <t>OPĆI PRIHODI I PRIMICI-PRORAČUNSKI KORISNICI - MZPO
1.1.1.
A211107</t>
  </si>
  <si>
    <t>OPĆI PRIHODI I PRIMICI-PRORAČUNSKI KORISNICI
1.1.1. - MZPO - mobilni timovi
T211114</t>
  </si>
  <si>
    <t>OPĆI PRIHODI I PRIMICI-PRORAČUNSKI KORISNICI
1.1.1. - EkoKarta
T211115</t>
  </si>
  <si>
    <t>DECENTRALIZIRANA SREDSTVA-ZDRAVSTVO
1.2.3</t>
  </si>
  <si>
    <t>VLASTITI PRIHODI-PRORAČUNSKI KORISNICI
3.1.1 - A211118
Zdravstvena ekologija</t>
  </si>
  <si>
    <t>VLASTITI PRIHODI-PRORAČUNSKI KORISNICI
3.1.1</t>
  </si>
  <si>
    <t>PRIHODI ZA POSEBNE NAMJENE-PRORAČUNSKI KORISNICI 
4.3.1</t>
  </si>
  <si>
    <t>POMOĆI IZ DRUGIH PRORAČUNA-PK
5.2.1</t>
  </si>
  <si>
    <t>POMOĆI OD IZVANPRORAČUNSKIH KORISNIKA-PK
5.5.1</t>
  </si>
  <si>
    <t>POMOĆI TEMELJEM PRIJENOSA EU SREDSTAVA-PK
5.6.1</t>
  </si>
  <si>
    <t>PRIHODI OD PRODAJE / NAKNADA S NASLOVA OSIGURANJA
7.1.1.</t>
  </si>
  <si>
    <t>DONACIJE-PRORAČUNSKI KORISNICI
6.1.1</t>
  </si>
  <si>
    <t xml:space="preserve"> PLAN ZA 2023</t>
  </si>
  <si>
    <t>UKUPNO PLAN ZA 2024.</t>
  </si>
  <si>
    <t>PROJEKCIJA 
PLAN ZA 2026.</t>
  </si>
  <si>
    <t xml:space="preserve"> NASTAVNI ZAVOD ZA JAVNO ZDRAVSTVO DR: ANDRIJA ŠTAMPAR - PLAN RASHODA I IZDATAKA ZA 2024-2026</t>
  </si>
  <si>
    <t>OPĆI PRIHODI I PRIMICI-PRORAČUNSKI KORISNICI
1.1.1. - EkoKarta (Amandman)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</si>
</sst>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0"/>
  </cellStyleXfs>
  <cellXfs count="79">
    <xf numFmtId="0" fontId="0" fillId="0" borderId="0" xfId="0"/>
    <xf numFmtId="0" fontId="18" fillId="0" borderId="0" xfId="0" applyFont="1"/>
    <xf numFmtId="0" fontId="17" fillId="0" borderId="0" xfId="1" applyFont="1"/>
    <xf numFmtId="0" fontId="18" fillId="0" borderId="0" xfId="0" applyFont="1" applyAlignment="1">
      <alignment horizontal="right" vertical="center"/>
    </xf>
    <xf numFmtId="0" fontId="17" fillId="0" borderId="0" xfId="1" applyFont="1" applyAlignment="1">
      <alignment horizontal="center" vertical="center"/>
    </xf>
    <xf numFmtId="3" fontId="17" fillId="0" borderId="0" xfId="1" applyNumberFormat="1" applyFont="1" applyAlignment="1">
      <alignment vertical="center" wrapText="1"/>
    </xf>
    <xf numFmtId="0" fontId="16" fillId="0" borderId="0" xfId="0" applyFont="1"/>
    <xf numFmtId="0" fontId="21" fillId="0" borderId="0" xfId="0" applyFont="1"/>
    <xf numFmtId="0" fontId="18" fillId="0" borderId="0" xfId="0" applyFont="1" applyAlignment="1">
      <alignment vertical="center"/>
    </xf>
    <xf numFmtId="0" fontId="17" fillId="23" borderId="9" xfId="1" applyFont="1" applyFill="1" applyBorder="1" applyAlignment="1">
      <alignment horizontal="center" vertical="center" wrapText="1"/>
    </xf>
    <xf numFmtId="0" fontId="19" fillId="23" borderId="9" xfId="1" applyFont="1" applyFill="1" applyBorder="1" applyAlignment="1">
      <alignment horizontal="center" vertical="center" wrapText="1"/>
    </xf>
    <xf numFmtId="0" fontId="17" fillId="23" borderId="9" xfId="1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3" fontId="20" fillId="20" borderId="12" xfId="0" applyNumberFormat="1" applyFont="1" applyFill="1" applyBorder="1" applyAlignment="1">
      <alignment horizontal="right" vertical="center"/>
    </xf>
    <xf numFmtId="3" fontId="20" fillId="20" borderId="13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right" vertical="center"/>
    </xf>
    <xf numFmtId="3" fontId="20" fillId="0" borderId="13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right" vertical="center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/>
    </xf>
    <xf numFmtId="3" fontId="20" fillId="0" borderId="12" xfId="0" applyNumberFormat="1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0" fontId="20" fillId="21" borderId="11" xfId="0" applyFont="1" applyFill="1" applyBorder="1" applyAlignment="1">
      <alignment horizontal="center" vertical="center"/>
    </xf>
    <xf numFmtId="3" fontId="20" fillId="21" borderId="12" xfId="0" applyNumberFormat="1" applyFont="1" applyFill="1" applyBorder="1" applyAlignment="1">
      <alignment horizontal="right" vertical="center"/>
    </xf>
    <xf numFmtId="3" fontId="20" fillId="21" borderId="13" xfId="0" applyNumberFormat="1" applyFont="1" applyFill="1" applyBorder="1" applyAlignment="1">
      <alignment horizontal="right" vertical="center"/>
    </xf>
    <xf numFmtId="0" fontId="20" fillId="22" borderId="11" xfId="0" applyFont="1" applyFill="1" applyBorder="1" applyAlignment="1">
      <alignment horizontal="center" vertical="center"/>
    </xf>
    <xf numFmtId="3" fontId="20" fillId="22" borderId="12" xfId="0" applyNumberFormat="1" applyFont="1" applyFill="1" applyBorder="1" applyAlignment="1">
      <alignment horizontal="right" vertical="center"/>
    </xf>
    <xf numFmtId="3" fontId="20" fillId="22" borderId="13" xfId="0" applyNumberFormat="1" applyFont="1" applyFill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right" vertical="center"/>
    </xf>
    <xf numFmtId="3" fontId="21" fillId="0" borderId="15" xfId="0" applyNumberFormat="1" applyFont="1" applyBorder="1" applyAlignment="1">
      <alignment horizontal="right" vertical="center" wrapText="1"/>
    </xf>
    <xf numFmtId="3" fontId="21" fillId="0" borderId="16" xfId="0" applyNumberFormat="1" applyFont="1" applyBorder="1" applyAlignment="1">
      <alignment horizontal="right" vertical="center"/>
    </xf>
    <xf numFmtId="0" fontId="20" fillId="19" borderId="17" xfId="0" applyFont="1" applyFill="1" applyBorder="1" applyAlignment="1">
      <alignment horizontal="center" vertical="center"/>
    </xf>
    <xf numFmtId="3" fontId="20" fillId="19" borderId="18" xfId="0" applyNumberFormat="1" applyFont="1" applyFill="1" applyBorder="1" applyAlignment="1">
      <alignment horizontal="right" vertical="center" wrapText="1"/>
    </xf>
    <xf numFmtId="3" fontId="20" fillId="19" borderId="19" xfId="0" applyNumberFormat="1" applyFont="1" applyFill="1" applyBorder="1" applyAlignment="1">
      <alignment horizontal="right" vertical="center" wrapText="1"/>
    </xf>
    <xf numFmtId="0" fontId="17" fillId="23" borderId="15" xfId="1" applyFont="1" applyFill="1" applyBorder="1" applyAlignment="1">
      <alignment horizontal="center" vertical="center" wrapText="1"/>
    </xf>
    <xf numFmtId="0" fontId="20" fillId="18" borderId="20" xfId="0" applyFont="1" applyFill="1" applyBorder="1" applyAlignment="1">
      <alignment horizontal="center" vertical="center"/>
    </xf>
    <xf numFmtId="3" fontId="20" fillId="18" borderId="21" xfId="0" applyNumberFormat="1" applyFont="1" applyFill="1" applyBorder="1" applyAlignment="1">
      <alignment horizontal="right" vertical="center"/>
    </xf>
    <xf numFmtId="3" fontId="20" fillId="18" borderId="22" xfId="0" applyNumberFormat="1" applyFont="1" applyFill="1" applyBorder="1" applyAlignment="1">
      <alignment horizontal="right" vertical="center"/>
    </xf>
    <xf numFmtId="3" fontId="20" fillId="19" borderId="25" xfId="0" applyNumberFormat="1" applyFont="1" applyFill="1" applyBorder="1" applyAlignment="1">
      <alignment horizontal="right" vertical="center" wrapText="1"/>
    </xf>
    <xf numFmtId="3" fontId="20" fillId="20" borderId="26" xfId="0" applyNumberFormat="1" applyFont="1" applyFill="1" applyBorder="1" applyAlignment="1">
      <alignment horizontal="right" vertical="center"/>
    </xf>
    <xf numFmtId="3" fontId="20" fillId="0" borderId="26" xfId="0" applyNumberFormat="1" applyFont="1" applyBorder="1" applyAlignment="1">
      <alignment horizontal="right" vertical="center"/>
    </xf>
    <xf numFmtId="3" fontId="21" fillId="0" borderId="26" xfId="0" applyNumberFormat="1" applyFont="1" applyBorder="1" applyAlignment="1">
      <alignment horizontal="right" vertical="center"/>
    </xf>
    <xf numFmtId="3" fontId="20" fillId="0" borderId="26" xfId="0" applyNumberFormat="1" applyFont="1" applyBorder="1" applyAlignment="1">
      <alignment horizontal="right" vertical="center" wrapText="1"/>
    </xf>
    <xf numFmtId="3" fontId="20" fillId="21" borderId="26" xfId="0" applyNumberFormat="1" applyFont="1" applyFill="1" applyBorder="1" applyAlignment="1">
      <alignment horizontal="right" vertical="center"/>
    </xf>
    <xf numFmtId="3" fontId="20" fillId="22" borderId="26" xfId="0" applyNumberFormat="1" applyFont="1" applyFill="1" applyBorder="1" applyAlignment="1">
      <alignment horizontal="right" vertical="center"/>
    </xf>
    <xf numFmtId="3" fontId="21" fillId="0" borderId="26" xfId="0" applyNumberFormat="1" applyFont="1" applyBorder="1" applyAlignment="1">
      <alignment horizontal="right" vertical="center" wrapText="1"/>
    </xf>
    <xf numFmtId="3" fontId="21" fillId="0" borderId="24" xfId="0" applyNumberFormat="1" applyFont="1" applyBorder="1" applyAlignment="1">
      <alignment horizontal="right" vertical="center"/>
    </xf>
    <xf numFmtId="3" fontId="20" fillId="18" borderId="27" xfId="0" applyNumberFormat="1" applyFont="1" applyFill="1" applyBorder="1" applyAlignment="1">
      <alignment horizontal="right" vertical="center"/>
    </xf>
    <xf numFmtId="0" fontId="20" fillId="19" borderId="19" xfId="0" applyFont="1" applyFill="1" applyBorder="1" applyAlignment="1">
      <alignment vertical="center" wrapText="1"/>
    </xf>
    <xf numFmtId="0" fontId="20" fillId="20" borderId="13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0" fillId="21" borderId="13" xfId="0" applyFont="1" applyFill="1" applyBorder="1" applyAlignment="1">
      <alignment horizontal="left" vertical="center"/>
    </xf>
    <xf numFmtId="0" fontId="20" fillId="22" borderId="13" xfId="0" applyFont="1" applyFill="1" applyBorder="1" applyAlignment="1">
      <alignment horizontal="left" vertical="center"/>
    </xf>
    <xf numFmtId="0" fontId="21" fillId="0" borderId="13" xfId="38" applyFont="1" applyBorder="1" applyAlignment="1">
      <alignment horizontal="left" vertical="center"/>
    </xf>
    <xf numFmtId="0" fontId="21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22" borderId="13" xfId="0" applyFont="1" applyFill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0" fillId="18" borderId="22" xfId="0" applyFont="1" applyFill="1" applyBorder="1" applyAlignment="1">
      <alignment vertical="center" wrapText="1"/>
    </xf>
    <xf numFmtId="0" fontId="22" fillId="23" borderId="0" xfId="1" applyFont="1" applyFill="1" applyAlignment="1">
      <alignment horizontal="center" vertical="center"/>
    </xf>
    <xf numFmtId="0" fontId="17" fillId="0" borderId="0" xfId="1" applyFont="1" applyAlignment="1">
      <alignment vertical="center" wrapText="1"/>
    </xf>
    <xf numFmtId="0" fontId="17" fillId="23" borderId="9" xfId="1" applyFont="1" applyFill="1" applyBorder="1" applyAlignment="1">
      <alignment horizontal="center" vertical="center" wrapText="1"/>
    </xf>
    <xf numFmtId="0" fontId="17" fillId="23" borderId="15" xfId="1" applyFont="1" applyFill="1" applyBorder="1" applyAlignment="1">
      <alignment horizontal="center" vertical="center" wrapText="1"/>
    </xf>
    <xf numFmtId="0" fontId="17" fillId="23" borderId="10" xfId="1" applyFont="1" applyFill="1" applyBorder="1" applyAlignment="1">
      <alignment horizontal="center" vertical="center" wrapText="1"/>
    </xf>
    <xf numFmtId="0" fontId="17" fillId="23" borderId="16" xfId="1" applyFont="1" applyFill="1" applyBorder="1" applyAlignment="1">
      <alignment horizontal="center" vertical="center" wrapText="1"/>
    </xf>
    <xf numFmtId="0" fontId="17" fillId="23" borderId="23" xfId="1" applyFont="1" applyFill="1" applyBorder="1" applyAlignment="1">
      <alignment horizontal="center" vertical="center" wrapText="1"/>
    </xf>
    <xf numFmtId="0" fontId="17" fillId="23" borderId="24" xfId="1" applyFont="1" applyFill="1" applyBorder="1" applyAlignment="1">
      <alignment horizontal="center" vertical="center" wrapText="1"/>
    </xf>
    <xf numFmtId="0" fontId="17" fillId="23" borderId="8" xfId="1" applyFont="1" applyFill="1" applyBorder="1" applyAlignment="1">
      <alignment horizontal="center" vertical="center" wrapText="1"/>
    </xf>
    <xf numFmtId="0" fontId="17" fillId="23" borderId="14" xfId="1" applyFont="1" applyFill="1" applyBorder="1" applyAlignment="1">
      <alignment horizontal="center" vertical="center" wrapText="1"/>
    </xf>
  </cellXfs>
  <cellStyles count="3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Heading 1 2" xfId="30" xr:uid="{00000000-0005-0000-0000-00001C000000}"/>
    <cellStyle name="Heading 2 2" xfId="31" xr:uid="{00000000-0005-0000-0000-00001D000000}"/>
    <cellStyle name="Heading 3 2" xfId="32" xr:uid="{00000000-0005-0000-0000-00001E000000}"/>
    <cellStyle name="Heading 4 2" xfId="33" xr:uid="{00000000-0005-0000-0000-00001F000000}"/>
    <cellStyle name="Input 2" xfId="34" xr:uid="{00000000-0005-0000-0000-000020000000}"/>
    <cellStyle name="Linked Cell 2" xfId="35" xr:uid="{00000000-0005-0000-0000-000021000000}"/>
    <cellStyle name="Neutral 2" xfId="36" xr:uid="{00000000-0005-0000-0000-000022000000}"/>
    <cellStyle name="Normal 2" xfId="1" xr:uid="{00000000-0005-0000-0000-000024000000}"/>
    <cellStyle name="Normal 3" xfId="38" xr:uid="{00000000-0005-0000-0000-000025000000}"/>
    <cellStyle name="Normalno" xfId="0" builtinId="0"/>
    <cellStyle name="Total 2" xfId="37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9"/>
  <sheetViews>
    <sheetView tabSelected="1" zoomScale="91" zoomScaleNormal="91" workbookViewId="0">
      <selection activeCell="T83" sqref="T83"/>
    </sheetView>
  </sheetViews>
  <sheetFormatPr defaultColWidth="9" defaultRowHeight="15" x14ac:dyDescent="0.25"/>
  <cols>
    <col min="1" max="1" width="6.28515625" style="8" customWidth="1"/>
    <col min="2" max="2" width="45.7109375" style="8" customWidth="1"/>
    <col min="3" max="18" width="15.7109375" style="3" customWidth="1"/>
    <col min="19" max="21" width="15.7109375" style="1" customWidth="1"/>
    <col min="22" max="16384" width="9" style="1"/>
  </cols>
  <sheetData>
    <row r="1" spans="1:21" ht="15.75" x14ac:dyDescent="0.25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5.75" thickBot="1" x14ac:dyDescent="0.3">
      <c r="A2" s="4"/>
      <c r="B2" s="70"/>
      <c r="C2" s="7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2"/>
      <c r="T2" s="2"/>
      <c r="U2" s="2"/>
    </row>
    <row r="3" spans="1:21" ht="15.75" thickTop="1" x14ac:dyDescent="0.25">
      <c r="A3" s="77" t="s">
        <v>0</v>
      </c>
      <c r="B3" s="73" t="s">
        <v>1</v>
      </c>
      <c r="C3" s="75" t="s">
        <v>86</v>
      </c>
      <c r="D3" s="10"/>
      <c r="E3" s="10"/>
      <c r="F3" s="10"/>
      <c r="G3" s="10"/>
      <c r="H3" s="10"/>
      <c r="I3" s="10"/>
      <c r="J3" s="9"/>
      <c r="K3" s="9"/>
      <c r="L3" s="10"/>
      <c r="M3" s="10"/>
      <c r="N3" s="10"/>
      <c r="O3" s="10"/>
      <c r="P3" s="10"/>
      <c r="Q3" s="9"/>
      <c r="R3" s="10"/>
      <c r="S3" s="11"/>
      <c r="T3" s="71" t="s">
        <v>72</v>
      </c>
      <c r="U3" s="73" t="s">
        <v>88</v>
      </c>
    </row>
    <row r="4" spans="1:21" s="6" customFormat="1" ht="90" customHeight="1" thickBot="1" x14ac:dyDescent="0.25">
      <c r="A4" s="78"/>
      <c r="B4" s="74"/>
      <c r="C4" s="76"/>
      <c r="D4" s="40" t="s">
        <v>73</v>
      </c>
      <c r="E4" s="40" t="s">
        <v>74</v>
      </c>
      <c r="F4" s="40" t="s">
        <v>75</v>
      </c>
      <c r="G4" s="40" t="s">
        <v>76</v>
      </c>
      <c r="H4" s="40" t="s">
        <v>90</v>
      </c>
      <c r="I4" s="40" t="s">
        <v>77</v>
      </c>
      <c r="J4" s="40" t="s">
        <v>78</v>
      </c>
      <c r="K4" s="40" t="s">
        <v>79</v>
      </c>
      <c r="L4" s="40" t="s">
        <v>80</v>
      </c>
      <c r="M4" s="40" t="s">
        <v>81</v>
      </c>
      <c r="N4" s="40" t="s">
        <v>82</v>
      </c>
      <c r="O4" s="40" t="s">
        <v>83</v>
      </c>
      <c r="P4" s="40" t="s">
        <v>84</v>
      </c>
      <c r="Q4" s="40" t="s">
        <v>85</v>
      </c>
      <c r="R4" s="40" t="s">
        <v>70</v>
      </c>
      <c r="S4" s="40" t="s">
        <v>87</v>
      </c>
      <c r="T4" s="72"/>
      <c r="U4" s="74"/>
    </row>
    <row r="5" spans="1:21" s="7" customFormat="1" ht="20.100000000000001" customHeight="1" thickTop="1" x14ac:dyDescent="0.2">
      <c r="A5" s="37">
        <v>3</v>
      </c>
      <c r="B5" s="54" t="s">
        <v>2</v>
      </c>
      <c r="C5" s="44">
        <f>C6+C16+C49</f>
        <v>19178400</v>
      </c>
      <c r="D5" s="38">
        <f t="shared" ref="D5" si="0">D6+D16+D49</f>
        <v>246600</v>
      </c>
      <c r="E5" s="38">
        <f>E6+E16+E49</f>
        <v>100000</v>
      </c>
      <c r="F5" s="38">
        <f t="shared" ref="F5:U5" si="1">F6+F16+F49</f>
        <v>48500</v>
      </c>
      <c r="G5" s="38">
        <f t="shared" si="1"/>
        <v>60000</v>
      </c>
      <c r="H5" s="38">
        <f t="shared" si="1"/>
        <v>204000</v>
      </c>
      <c r="I5" s="38">
        <f t="shared" si="1"/>
        <v>0</v>
      </c>
      <c r="J5" s="38">
        <f t="shared" si="1"/>
        <v>555500</v>
      </c>
      <c r="K5" s="38">
        <f t="shared" si="1"/>
        <v>5509900</v>
      </c>
      <c r="L5" s="38">
        <f t="shared" si="1"/>
        <v>9000000</v>
      </c>
      <c r="M5" s="38">
        <f t="shared" si="1"/>
        <v>150000</v>
      </c>
      <c r="N5" s="38">
        <f t="shared" si="1"/>
        <v>375000</v>
      </c>
      <c r="O5" s="38">
        <f t="shared" si="1"/>
        <v>563850</v>
      </c>
      <c r="P5" s="38">
        <f t="shared" si="1"/>
        <v>10000</v>
      </c>
      <c r="Q5" s="38">
        <f t="shared" si="1"/>
        <v>0</v>
      </c>
      <c r="R5" s="38">
        <f t="shared" si="1"/>
        <v>2945622.5</v>
      </c>
      <c r="S5" s="38">
        <f t="shared" si="1"/>
        <v>19768972.5</v>
      </c>
      <c r="T5" s="38">
        <f t="shared" si="1"/>
        <v>17650750</v>
      </c>
      <c r="U5" s="39">
        <f t="shared" si="1"/>
        <v>17542220</v>
      </c>
    </row>
    <row r="6" spans="1:21" s="7" customFormat="1" ht="20.100000000000001" customHeight="1" x14ac:dyDescent="0.2">
      <c r="A6" s="12">
        <v>31</v>
      </c>
      <c r="B6" s="55" t="s">
        <v>50</v>
      </c>
      <c r="C6" s="45">
        <f>C7+C11+C13</f>
        <v>12623100</v>
      </c>
      <c r="D6" s="13">
        <f t="shared" ref="D6:R6" si="2">D7+D11+D13</f>
        <v>161200</v>
      </c>
      <c r="E6" s="13">
        <f t="shared" si="2"/>
        <v>100000</v>
      </c>
      <c r="F6" s="13">
        <f t="shared" si="2"/>
        <v>45200</v>
      </c>
      <c r="G6" s="13">
        <f t="shared" si="2"/>
        <v>38700</v>
      </c>
      <c r="H6" s="13">
        <f t="shared" si="2"/>
        <v>0</v>
      </c>
      <c r="I6" s="13">
        <f t="shared" si="2"/>
        <v>0</v>
      </c>
      <c r="J6" s="13">
        <f t="shared" si="2"/>
        <v>413500</v>
      </c>
      <c r="K6" s="13">
        <f t="shared" si="2"/>
        <v>4577100</v>
      </c>
      <c r="L6" s="13">
        <f t="shared" si="2"/>
        <v>6878750</v>
      </c>
      <c r="M6" s="13">
        <f t="shared" si="2"/>
        <v>100000</v>
      </c>
      <c r="N6" s="13">
        <f t="shared" si="2"/>
        <v>375000</v>
      </c>
      <c r="O6" s="13">
        <f t="shared" si="2"/>
        <v>563850</v>
      </c>
      <c r="P6" s="13">
        <f t="shared" si="2"/>
        <v>0</v>
      </c>
      <c r="Q6" s="13">
        <f t="shared" si="2"/>
        <v>0</v>
      </c>
      <c r="R6" s="13">
        <f t="shared" si="2"/>
        <v>0</v>
      </c>
      <c r="S6" s="13">
        <f>S7+S11+S13</f>
        <v>13253300</v>
      </c>
      <c r="T6" s="13">
        <f t="shared" ref="T6:U6" si="3">T7+T11+T13</f>
        <v>13253300</v>
      </c>
      <c r="U6" s="14">
        <f t="shared" si="3"/>
        <v>13169400</v>
      </c>
    </row>
    <row r="7" spans="1:21" s="7" customFormat="1" ht="20.100000000000001" customHeight="1" x14ac:dyDescent="0.2">
      <c r="A7" s="15">
        <v>311</v>
      </c>
      <c r="B7" s="56" t="s">
        <v>3</v>
      </c>
      <c r="C7" s="46">
        <f>SUM(C8:C10)</f>
        <v>10108100</v>
      </c>
      <c r="D7" s="16">
        <f t="shared" ref="D7:R7" si="4">SUM(D8:D10)</f>
        <v>138200</v>
      </c>
      <c r="E7" s="16">
        <f t="shared" si="4"/>
        <v>85800</v>
      </c>
      <c r="F7" s="16">
        <f t="shared" si="4"/>
        <v>38800</v>
      </c>
      <c r="G7" s="16">
        <f t="shared" si="4"/>
        <v>33200</v>
      </c>
      <c r="H7" s="16">
        <f t="shared" si="4"/>
        <v>0</v>
      </c>
      <c r="I7" s="16">
        <f t="shared" si="4"/>
        <v>0</v>
      </c>
      <c r="J7" s="16">
        <f t="shared" si="4"/>
        <v>355000</v>
      </c>
      <c r="K7" s="16">
        <f t="shared" si="4"/>
        <v>3500700</v>
      </c>
      <c r="L7" s="16">
        <f t="shared" si="4"/>
        <v>5738900</v>
      </c>
      <c r="M7" s="16">
        <f t="shared" si="4"/>
        <v>85700</v>
      </c>
      <c r="N7" s="16">
        <f t="shared" si="4"/>
        <v>320000</v>
      </c>
      <c r="O7" s="16">
        <f t="shared" si="4"/>
        <v>485000</v>
      </c>
      <c r="P7" s="16">
        <f t="shared" si="4"/>
        <v>0</v>
      </c>
      <c r="Q7" s="16">
        <f t="shared" si="4"/>
        <v>0</v>
      </c>
      <c r="R7" s="16">
        <f t="shared" si="4"/>
        <v>0</v>
      </c>
      <c r="S7" s="16">
        <f>SUM(S8:S10)</f>
        <v>10781300</v>
      </c>
      <c r="T7" s="16">
        <f>SUM(T8:T10)</f>
        <v>10781300</v>
      </c>
      <c r="U7" s="17">
        <f>SUM(U8:U10)</f>
        <v>10709300</v>
      </c>
    </row>
    <row r="8" spans="1:21" s="7" customFormat="1" ht="20.100000000000001" customHeight="1" x14ac:dyDescent="0.2">
      <c r="A8" s="18">
        <v>3111</v>
      </c>
      <c r="B8" s="57" t="s">
        <v>4</v>
      </c>
      <c r="C8" s="47">
        <v>9808200</v>
      </c>
      <c r="D8" s="19">
        <v>138200</v>
      </c>
      <c r="E8" s="19">
        <v>85800</v>
      </c>
      <c r="F8" s="19">
        <v>38800</v>
      </c>
      <c r="G8" s="19">
        <v>33200</v>
      </c>
      <c r="H8" s="19">
        <v>0</v>
      </c>
      <c r="I8" s="19">
        <v>0</v>
      </c>
      <c r="J8" s="19">
        <v>355000</v>
      </c>
      <c r="K8" s="19">
        <v>3410400</v>
      </c>
      <c r="L8" s="19">
        <v>5592900</v>
      </c>
      <c r="M8" s="19">
        <v>85700</v>
      </c>
      <c r="N8" s="19">
        <v>320000</v>
      </c>
      <c r="O8" s="19">
        <v>485000</v>
      </c>
      <c r="P8" s="19">
        <v>0</v>
      </c>
      <c r="Q8" s="19">
        <v>0</v>
      </c>
      <c r="R8" s="19">
        <v>0</v>
      </c>
      <c r="S8" s="20">
        <v>10545000</v>
      </c>
      <c r="T8" s="20">
        <v>10545000</v>
      </c>
      <c r="U8" s="21">
        <v>10473000</v>
      </c>
    </row>
    <row r="9" spans="1:21" s="7" customFormat="1" ht="20.100000000000001" customHeight="1" x14ac:dyDescent="0.2">
      <c r="A9" s="18">
        <v>3112</v>
      </c>
      <c r="B9" s="57" t="s">
        <v>45</v>
      </c>
      <c r="C9" s="47">
        <v>1300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1300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20">
        <v>1300</v>
      </c>
      <c r="T9" s="20">
        <v>1300</v>
      </c>
      <c r="U9" s="21">
        <v>1300</v>
      </c>
    </row>
    <row r="10" spans="1:21" s="7" customFormat="1" ht="20.100000000000001" customHeight="1" x14ac:dyDescent="0.2">
      <c r="A10" s="18">
        <v>3113</v>
      </c>
      <c r="B10" s="57" t="s">
        <v>5</v>
      </c>
      <c r="C10" s="47">
        <v>298600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89000</v>
      </c>
      <c r="L10" s="19">
        <v>146000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20">
        <v>235000</v>
      </c>
      <c r="T10" s="20">
        <v>235000</v>
      </c>
      <c r="U10" s="21">
        <v>235000</v>
      </c>
    </row>
    <row r="11" spans="1:21" s="7" customFormat="1" ht="20.100000000000001" customHeight="1" x14ac:dyDescent="0.2">
      <c r="A11" s="15">
        <v>312</v>
      </c>
      <c r="B11" s="58" t="s">
        <v>6</v>
      </c>
      <c r="C11" s="46">
        <f>C12</f>
        <v>844800</v>
      </c>
      <c r="D11" s="16">
        <f t="shared" ref="D11:R11" si="5">D12</f>
        <v>0</v>
      </c>
      <c r="E11" s="16">
        <f t="shared" si="5"/>
        <v>0</v>
      </c>
      <c r="F11" s="16">
        <f t="shared" si="5"/>
        <v>0</v>
      </c>
      <c r="G11" s="16">
        <f t="shared" si="5"/>
        <v>0</v>
      </c>
      <c r="H11" s="16">
        <f t="shared" si="5"/>
        <v>0</v>
      </c>
      <c r="I11" s="16">
        <f t="shared" si="5"/>
        <v>0</v>
      </c>
      <c r="J11" s="16">
        <f t="shared" si="5"/>
        <v>0</v>
      </c>
      <c r="K11" s="16">
        <f t="shared" si="5"/>
        <v>535000</v>
      </c>
      <c r="L11" s="16">
        <f t="shared" si="5"/>
        <v>252000</v>
      </c>
      <c r="M11" s="16">
        <f t="shared" si="5"/>
        <v>0</v>
      </c>
      <c r="N11" s="16">
        <f t="shared" si="5"/>
        <v>0</v>
      </c>
      <c r="O11" s="16">
        <f t="shared" si="5"/>
        <v>0</v>
      </c>
      <c r="P11" s="16">
        <f t="shared" si="5"/>
        <v>0</v>
      </c>
      <c r="Q11" s="16">
        <f t="shared" si="5"/>
        <v>0</v>
      </c>
      <c r="R11" s="16">
        <f t="shared" si="5"/>
        <v>0</v>
      </c>
      <c r="S11" s="16">
        <f t="shared" ref="S11:U11" si="6">S12</f>
        <v>787000</v>
      </c>
      <c r="T11" s="16">
        <f t="shared" si="6"/>
        <v>787000</v>
      </c>
      <c r="U11" s="17">
        <f t="shared" si="6"/>
        <v>787000</v>
      </c>
    </row>
    <row r="12" spans="1:21" s="7" customFormat="1" ht="20.100000000000001" customHeight="1" x14ac:dyDescent="0.2">
      <c r="A12" s="18">
        <v>3121</v>
      </c>
      <c r="B12" s="57" t="s">
        <v>6</v>
      </c>
      <c r="C12" s="47">
        <v>844800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535000</v>
      </c>
      <c r="L12" s="19">
        <v>252000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20">
        <v>787000</v>
      </c>
      <c r="T12" s="20">
        <v>787000</v>
      </c>
      <c r="U12" s="21">
        <v>787000</v>
      </c>
    </row>
    <row r="13" spans="1:21" s="7" customFormat="1" ht="20.100000000000001" customHeight="1" x14ac:dyDescent="0.2">
      <c r="A13" s="15">
        <v>313</v>
      </c>
      <c r="B13" s="56" t="s">
        <v>7</v>
      </c>
      <c r="C13" s="46">
        <f>SUM(C14:C15)</f>
        <v>1670200</v>
      </c>
      <c r="D13" s="16">
        <f t="shared" ref="D13:R13" si="7">SUM(D14:D15)</f>
        <v>23000</v>
      </c>
      <c r="E13" s="16">
        <f t="shared" si="7"/>
        <v>14200</v>
      </c>
      <c r="F13" s="16">
        <f t="shared" si="7"/>
        <v>6400</v>
      </c>
      <c r="G13" s="16">
        <f t="shared" si="7"/>
        <v>5500</v>
      </c>
      <c r="H13" s="16">
        <f t="shared" si="7"/>
        <v>0</v>
      </c>
      <c r="I13" s="16">
        <f t="shared" si="7"/>
        <v>0</v>
      </c>
      <c r="J13" s="16">
        <f t="shared" si="7"/>
        <v>58500</v>
      </c>
      <c r="K13" s="16">
        <f t="shared" si="7"/>
        <v>541400</v>
      </c>
      <c r="L13" s="16">
        <f t="shared" si="7"/>
        <v>887850</v>
      </c>
      <c r="M13" s="16">
        <f t="shared" si="7"/>
        <v>14300</v>
      </c>
      <c r="N13" s="16">
        <f t="shared" si="7"/>
        <v>55000</v>
      </c>
      <c r="O13" s="16">
        <f t="shared" si="7"/>
        <v>78850</v>
      </c>
      <c r="P13" s="16">
        <f t="shared" si="7"/>
        <v>0</v>
      </c>
      <c r="Q13" s="16">
        <f t="shared" si="7"/>
        <v>0</v>
      </c>
      <c r="R13" s="16">
        <f t="shared" si="7"/>
        <v>0</v>
      </c>
      <c r="S13" s="16">
        <f>SUM(S14:S15)</f>
        <v>1685000</v>
      </c>
      <c r="T13" s="16">
        <f>SUM(T14:T15)</f>
        <v>1685000</v>
      </c>
      <c r="U13" s="17">
        <f>SUM(U14:U15)</f>
        <v>1673100</v>
      </c>
    </row>
    <row r="14" spans="1:21" s="7" customFormat="1" ht="20.100000000000001" customHeight="1" x14ac:dyDescent="0.2">
      <c r="A14" s="18">
        <v>3132</v>
      </c>
      <c r="B14" s="57" t="s">
        <v>51</v>
      </c>
      <c r="C14" s="47">
        <v>1663600</v>
      </c>
      <c r="D14" s="19">
        <v>23000</v>
      </c>
      <c r="E14" s="19">
        <v>14200</v>
      </c>
      <c r="F14" s="19">
        <v>6400</v>
      </c>
      <c r="G14" s="19">
        <v>5500</v>
      </c>
      <c r="H14" s="19">
        <v>0</v>
      </c>
      <c r="I14" s="19">
        <v>0</v>
      </c>
      <c r="J14" s="19">
        <v>58500</v>
      </c>
      <c r="K14" s="19">
        <v>541400</v>
      </c>
      <c r="L14" s="19">
        <v>887850</v>
      </c>
      <c r="M14" s="19">
        <v>14300</v>
      </c>
      <c r="N14" s="19">
        <v>55000</v>
      </c>
      <c r="O14" s="19">
        <v>78850</v>
      </c>
      <c r="P14" s="19">
        <v>0</v>
      </c>
      <c r="Q14" s="19">
        <v>0</v>
      </c>
      <c r="R14" s="19">
        <v>0</v>
      </c>
      <c r="S14" s="20">
        <v>1685000</v>
      </c>
      <c r="T14" s="20">
        <v>1685000</v>
      </c>
      <c r="U14" s="21">
        <v>1673100</v>
      </c>
    </row>
    <row r="15" spans="1:21" s="7" customFormat="1" ht="20.100000000000001" customHeight="1" x14ac:dyDescent="0.2">
      <c r="A15" s="18">
        <v>3133</v>
      </c>
      <c r="B15" s="57" t="s">
        <v>52</v>
      </c>
      <c r="C15" s="47">
        <v>6600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20">
        <f>SUM(D15:R15)</f>
        <v>0</v>
      </c>
      <c r="T15" s="19">
        <v>0</v>
      </c>
      <c r="U15" s="22">
        <v>0</v>
      </c>
    </row>
    <row r="16" spans="1:21" s="7" customFormat="1" ht="20.100000000000001" customHeight="1" x14ac:dyDescent="0.2">
      <c r="A16" s="12">
        <v>32</v>
      </c>
      <c r="B16" s="55" t="s">
        <v>8</v>
      </c>
      <c r="C16" s="45">
        <f>C17+C22+C29+C39+C41</f>
        <v>6536100</v>
      </c>
      <c r="D16" s="13">
        <f t="shared" ref="D16:R16" si="8">D17+D22+D29+D39+D41</f>
        <v>85400</v>
      </c>
      <c r="E16" s="13">
        <f t="shared" si="8"/>
        <v>0</v>
      </c>
      <c r="F16" s="13">
        <f t="shared" si="8"/>
        <v>3300</v>
      </c>
      <c r="G16" s="13">
        <f t="shared" si="8"/>
        <v>21300</v>
      </c>
      <c r="H16" s="13">
        <f t="shared" si="8"/>
        <v>204000</v>
      </c>
      <c r="I16" s="13">
        <f t="shared" si="8"/>
        <v>0</v>
      </c>
      <c r="J16" s="13">
        <f t="shared" si="8"/>
        <v>142000</v>
      </c>
      <c r="K16" s="13">
        <f t="shared" si="8"/>
        <v>912300</v>
      </c>
      <c r="L16" s="13">
        <f t="shared" si="8"/>
        <v>2121250</v>
      </c>
      <c r="M16" s="13">
        <f t="shared" si="8"/>
        <v>50000</v>
      </c>
      <c r="N16" s="13">
        <f t="shared" si="8"/>
        <v>0</v>
      </c>
      <c r="O16" s="13">
        <f t="shared" si="8"/>
        <v>0</v>
      </c>
      <c r="P16" s="13">
        <f t="shared" si="8"/>
        <v>10000</v>
      </c>
      <c r="Q16" s="13">
        <f t="shared" si="8"/>
        <v>0</v>
      </c>
      <c r="R16" s="13">
        <f t="shared" si="8"/>
        <v>2945622.5</v>
      </c>
      <c r="S16" s="13">
        <f t="shared" ref="S16:U16" si="9">S17+S22+S29+S39+S41</f>
        <v>6495172.5</v>
      </c>
      <c r="T16" s="13">
        <f t="shared" si="9"/>
        <v>4376950</v>
      </c>
      <c r="U16" s="14">
        <f t="shared" si="9"/>
        <v>4352320</v>
      </c>
    </row>
    <row r="17" spans="1:21" s="7" customFormat="1" ht="20.100000000000001" customHeight="1" x14ac:dyDescent="0.2">
      <c r="A17" s="15">
        <v>321</v>
      </c>
      <c r="B17" s="56" t="s">
        <v>53</v>
      </c>
      <c r="C17" s="46">
        <f>SUM(C18:C21)</f>
        <v>350300</v>
      </c>
      <c r="D17" s="16">
        <f t="shared" ref="D17:R17" si="10">SUM(D18:D21)</f>
        <v>1000</v>
      </c>
      <c r="E17" s="16">
        <f t="shared" si="10"/>
        <v>0</v>
      </c>
      <c r="F17" s="16">
        <f t="shared" si="10"/>
        <v>3000</v>
      </c>
      <c r="G17" s="16">
        <f t="shared" si="10"/>
        <v>0</v>
      </c>
      <c r="H17" s="16">
        <f t="shared" si="10"/>
        <v>0</v>
      </c>
      <c r="I17" s="16">
        <f t="shared" si="10"/>
        <v>0</v>
      </c>
      <c r="J17" s="16">
        <f t="shared" si="10"/>
        <v>0</v>
      </c>
      <c r="K17" s="16">
        <f t="shared" si="10"/>
        <v>128400</v>
      </c>
      <c r="L17" s="16">
        <f t="shared" si="10"/>
        <v>210100</v>
      </c>
      <c r="M17" s="16">
        <f t="shared" si="10"/>
        <v>3000</v>
      </c>
      <c r="N17" s="16">
        <f t="shared" si="10"/>
        <v>0</v>
      </c>
      <c r="O17" s="16">
        <f t="shared" si="10"/>
        <v>0</v>
      </c>
      <c r="P17" s="16">
        <f t="shared" si="10"/>
        <v>0</v>
      </c>
      <c r="Q17" s="16">
        <f t="shared" si="10"/>
        <v>0</v>
      </c>
      <c r="R17" s="16">
        <f t="shared" si="10"/>
        <v>0</v>
      </c>
      <c r="S17" s="16">
        <f>SUM(S18:S21)</f>
        <v>345500</v>
      </c>
      <c r="T17" s="16">
        <f t="shared" ref="T17:U17" si="11">SUM(T18:T21)</f>
        <v>336500</v>
      </c>
      <c r="U17" s="17">
        <f t="shared" si="11"/>
        <v>334400</v>
      </c>
    </row>
    <row r="18" spans="1:21" s="7" customFormat="1" ht="20.100000000000001" customHeight="1" x14ac:dyDescent="0.2">
      <c r="A18" s="18">
        <v>3211</v>
      </c>
      <c r="B18" s="57" t="s">
        <v>9</v>
      </c>
      <c r="C18" s="47">
        <v>66200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24900</v>
      </c>
      <c r="L18" s="19">
        <v>40100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20">
        <v>65000</v>
      </c>
      <c r="T18" s="20">
        <v>65000</v>
      </c>
      <c r="U18" s="21">
        <v>65000</v>
      </c>
    </row>
    <row r="19" spans="1:21" s="7" customFormat="1" ht="20.100000000000001" customHeight="1" x14ac:dyDescent="0.2">
      <c r="A19" s="18">
        <v>3212</v>
      </c>
      <c r="B19" s="57" t="s">
        <v>54</v>
      </c>
      <c r="C19" s="47">
        <v>252200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90900</v>
      </c>
      <c r="L19" s="19">
        <v>149100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20">
        <v>240000</v>
      </c>
      <c r="T19" s="20">
        <v>240000</v>
      </c>
      <c r="U19" s="21">
        <v>240000</v>
      </c>
    </row>
    <row r="20" spans="1:21" s="7" customFormat="1" ht="20.100000000000001" customHeight="1" x14ac:dyDescent="0.2">
      <c r="A20" s="18">
        <v>3213</v>
      </c>
      <c r="B20" s="57" t="s">
        <v>10</v>
      </c>
      <c r="C20" s="47">
        <v>28600</v>
      </c>
      <c r="D20" s="19">
        <v>1000</v>
      </c>
      <c r="E20" s="19">
        <v>0</v>
      </c>
      <c r="F20" s="19">
        <v>600</v>
      </c>
      <c r="G20" s="19">
        <v>0</v>
      </c>
      <c r="H20" s="19">
        <v>0</v>
      </c>
      <c r="I20" s="19">
        <v>0</v>
      </c>
      <c r="J20" s="19">
        <v>0</v>
      </c>
      <c r="K20" s="19">
        <v>11500</v>
      </c>
      <c r="L20" s="19">
        <v>18900</v>
      </c>
      <c r="M20" s="19">
        <v>3000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20">
        <v>35000</v>
      </c>
      <c r="T20" s="20">
        <v>30000</v>
      </c>
      <c r="U20" s="21">
        <v>29400</v>
      </c>
    </row>
    <row r="21" spans="1:21" s="7" customFormat="1" ht="20.100000000000001" customHeight="1" x14ac:dyDescent="0.2">
      <c r="A21" s="18">
        <v>3214</v>
      </c>
      <c r="B21" s="57" t="s">
        <v>55</v>
      </c>
      <c r="C21" s="47">
        <v>3300</v>
      </c>
      <c r="D21" s="19">
        <v>0</v>
      </c>
      <c r="E21" s="19">
        <v>0</v>
      </c>
      <c r="F21" s="19">
        <v>2400</v>
      </c>
      <c r="G21" s="19">
        <v>0</v>
      </c>
      <c r="H21" s="19">
        <v>0</v>
      </c>
      <c r="I21" s="19">
        <v>0</v>
      </c>
      <c r="J21" s="19">
        <v>0</v>
      </c>
      <c r="K21" s="19">
        <v>1100</v>
      </c>
      <c r="L21" s="19">
        <v>2000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20">
        <v>5500</v>
      </c>
      <c r="T21" s="20">
        <v>1500</v>
      </c>
      <c r="U21" s="21">
        <v>0</v>
      </c>
    </row>
    <row r="22" spans="1:21" s="7" customFormat="1" ht="20.100000000000001" customHeight="1" x14ac:dyDescent="0.2">
      <c r="A22" s="15">
        <v>322</v>
      </c>
      <c r="B22" s="56" t="s">
        <v>11</v>
      </c>
      <c r="C22" s="46">
        <f>SUM(C23:C28)</f>
        <v>3673420</v>
      </c>
      <c r="D22" s="16">
        <f t="shared" ref="D22:R22" si="12">SUM(D23:D28)</f>
        <v>23700</v>
      </c>
      <c r="E22" s="16">
        <f t="shared" si="12"/>
        <v>0</v>
      </c>
      <c r="F22" s="16">
        <f t="shared" si="12"/>
        <v>0</v>
      </c>
      <c r="G22" s="16">
        <f t="shared" si="12"/>
        <v>0</v>
      </c>
      <c r="H22" s="16">
        <f t="shared" si="12"/>
        <v>0</v>
      </c>
      <c r="I22" s="16">
        <f t="shared" si="12"/>
        <v>0</v>
      </c>
      <c r="J22" s="16">
        <f t="shared" si="12"/>
        <v>58000</v>
      </c>
      <c r="K22" s="16">
        <f t="shared" si="12"/>
        <v>783900</v>
      </c>
      <c r="L22" s="16">
        <f t="shared" si="12"/>
        <v>1911150</v>
      </c>
      <c r="M22" s="16">
        <f t="shared" si="12"/>
        <v>20000</v>
      </c>
      <c r="N22" s="16">
        <f t="shared" si="12"/>
        <v>0</v>
      </c>
      <c r="O22" s="16">
        <f t="shared" si="12"/>
        <v>0</v>
      </c>
      <c r="P22" s="16">
        <f t="shared" si="12"/>
        <v>10000</v>
      </c>
      <c r="Q22" s="16">
        <f t="shared" si="12"/>
        <v>0</v>
      </c>
      <c r="R22" s="16">
        <f t="shared" si="12"/>
        <v>644100</v>
      </c>
      <c r="S22" s="16">
        <f t="shared" ref="S22:U22" si="13">SUM(S23:S28)</f>
        <v>3450849</v>
      </c>
      <c r="T22" s="16">
        <f t="shared" si="13"/>
        <v>2030000</v>
      </c>
      <c r="U22" s="17">
        <f t="shared" si="13"/>
        <v>2030000</v>
      </c>
    </row>
    <row r="23" spans="1:21" s="7" customFormat="1" ht="20.100000000000001" customHeight="1" x14ac:dyDescent="0.2">
      <c r="A23" s="18">
        <v>3221</v>
      </c>
      <c r="B23" s="57" t="s">
        <v>56</v>
      </c>
      <c r="C23" s="47">
        <v>247500</v>
      </c>
      <c r="D23" s="19">
        <v>1900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8000</v>
      </c>
      <c r="K23" s="19">
        <v>76900</v>
      </c>
      <c r="L23" s="19">
        <v>126124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20">
        <v>212924</v>
      </c>
      <c r="T23" s="20">
        <v>165000</v>
      </c>
      <c r="U23" s="21">
        <v>165000</v>
      </c>
    </row>
    <row r="24" spans="1:21" s="7" customFormat="1" ht="20.100000000000001" customHeight="1" x14ac:dyDescent="0.2">
      <c r="A24" s="18">
        <v>3222</v>
      </c>
      <c r="B24" s="57" t="s">
        <v>12</v>
      </c>
      <c r="C24" s="47">
        <v>2795920</v>
      </c>
      <c r="D24" s="19">
        <v>21800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25000</v>
      </c>
      <c r="K24" s="19">
        <v>660200</v>
      </c>
      <c r="L24" s="19">
        <v>1708168</v>
      </c>
      <c r="M24" s="19">
        <v>20000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20">
        <v>2435168</v>
      </c>
      <c r="T24" s="20">
        <v>1325000</v>
      </c>
      <c r="U24" s="21">
        <v>1325000</v>
      </c>
    </row>
    <row r="25" spans="1:21" s="7" customFormat="1" ht="20.100000000000001" customHeight="1" x14ac:dyDescent="0.2">
      <c r="A25" s="18">
        <v>3223</v>
      </c>
      <c r="B25" s="57" t="s">
        <v>13</v>
      </c>
      <c r="C25" s="47">
        <v>400700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15000</v>
      </c>
      <c r="K25" s="19">
        <v>46800</v>
      </c>
      <c r="L25" s="19">
        <v>76858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259120</v>
      </c>
      <c r="S25" s="20">
        <v>397777</v>
      </c>
      <c r="T25" s="20">
        <v>375000</v>
      </c>
      <c r="U25" s="21">
        <v>375000</v>
      </c>
    </row>
    <row r="26" spans="1:21" s="7" customFormat="1" ht="20.100000000000001" customHeight="1" x14ac:dyDescent="0.2">
      <c r="A26" s="18">
        <v>3224</v>
      </c>
      <c r="B26" s="57" t="s">
        <v>57</v>
      </c>
      <c r="C26" s="47">
        <v>163100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10000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10000</v>
      </c>
      <c r="Q26" s="19">
        <v>0</v>
      </c>
      <c r="R26" s="19">
        <v>203330</v>
      </c>
      <c r="S26" s="20">
        <v>223330</v>
      </c>
      <c r="T26" s="20">
        <v>110000</v>
      </c>
      <c r="U26" s="21">
        <v>110000</v>
      </c>
    </row>
    <row r="27" spans="1:21" s="7" customFormat="1" ht="20.100000000000001" customHeight="1" x14ac:dyDescent="0.2">
      <c r="A27" s="18">
        <v>3225</v>
      </c>
      <c r="B27" s="57" t="s">
        <v>14</v>
      </c>
      <c r="C27" s="47">
        <v>33200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25000</v>
      </c>
      <c r="S27" s="20">
        <v>25000</v>
      </c>
      <c r="T27" s="20">
        <v>20000</v>
      </c>
      <c r="U27" s="21">
        <v>20000</v>
      </c>
    </row>
    <row r="28" spans="1:21" s="7" customFormat="1" ht="20.100000000000001" customHeight="1" x14ac:dyDescent="0.2">
      <c r="A28" s="18">
        <v>3227</v>
      </c>
      <c r="B28" s="57" t="s">
        <v>15</v>
      </c>
      <c r="C28" s="47">
        <v>33000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156650</v>
      </c>
      <c r="S28" s="20">
        <v>156650</v>
      </c>
      <c r="T28" s="20">
        <v>35000</v>
      </c>
      <c r="U28" s="21">
        <v>35000</v>
      </c>
    </row>
    <row r="29" spans="1:21" s="7" customFormat="1" ht="20.100000000000001" customHeight="1" x14ac:dyDescent="0.2">
      <c r="A29" s="15">
        <v>323</v>
      </c>
      <c r="B29" s="56" t="s">
        <v>49</v>
      </c>
      <c r="C29" s="46">
        <f>SUM(C30:C38)</f>
        <v>2303200</v>
      </c>
      <c r="D29" s="16">
        <f t="shared" ref="D29:R29" si="14">SUM(D30:D38)</f>
        <v>41400</v>
      </c>
      <c r="E29" s="16">
        <f t="shared" si="14"/>
        <v>0</v>
      </c>
      <c r="F29" s="16">
        <f t="shared" si="14"/>
        <v>300</v>
      </c>
      <c r="G29" s="16">
        <f t="shared" si="14"/>
        <v>21300</v>
      </c>
      <c r="H29" s="16">
        <f t="shared" si="14"/>
        <v>204000</v>
      </c>
      <c r="I29" s="16">
        <f t="shared" si="14"/>
        <v>0</v>
      </c>
      <c r="J29" s="16">
        <f t="shared" si="14"/>
        <v>84000</v>
      </c>
      <c r="K29" s="16">
        <f t="shared" si="14"/>
        <v>0</v>
      </c>
      <c r="L29" s="16">
        <f t="shared" si="14"/>
        <v>0</v>
      </c>
      <c r="M29" s="16">
        <f t="shared" si="14"/>
        <v>10000</v>
      </c>
      <c r="N29" s="16">
        <f t="shared" si="14"/>
        <v>0</v>
      </c>
      <c r="O29" s="16">
        <f t="shared" si="14"/>
        <v>0</v>
      </c>
      <c r="P29" s="16">
        <f t="shared" si="14"/>
        <v>0</v>
      </c>
      <c r="Q29" s="16">
        <f t="shared" si="14"/>
        <v>0</v>
      </c>
      <c r="R29" s="16">
        <f t="shared" si="14"/>
        <v>2106209.5</v>
      </c>
      <c r="S29" s="16">
        <f>SUM(S30:S38)</f>
        <v>2467210.5</v>
      </c>
      <c r="T29" s="16">
        <f t="shared" ref="T29:U29" si="15">SUM(T30:T38)</f>
        <v>1813600</v>
      </c>
      <c r="U29" s="17">
        <f t="shared" si="15"/>
        <v>1792000</v>
      </c>
    </row>
    <row r="30" spans="1:21" s="7" customFormat="1" ht="20.100000000000001" customHeight="1" x14ac:dyDescent="0.2">
      <c r="A30" s="18">
        <v>3231</v>
      </c>
      <c r="B30" s="57" t="s">
        <v>16</v>
      </c>
      <c r="C30" s="47">
        <v>111800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12000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109705</v>
      </c>
      <c r="S30" s="20">
        <v>121705</v>
      </c>
      <c r="T30" s="20">
        <v>100000</v>
      </c>
      <c r="U30" s="21">
        <v>100000</v>
      </c>
    </row>
    <row r="31" spans="1:21" s="7" customFormat="1" ht="20.100000000000001" customHeight="1" x14ac:dyDescent="0.2">
      <c r="A31" s="18">
        <v>3232</v>
      </c>
      <c r="B31" s="57" t="s">
        <v>17</v>
      </c>
      <c r="C31" s="47">
        <v>407900</v>
      </c>
      <c r="D31" s="19">
        <v>3900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8000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406848.5</v>
      </c>
      <c r="S31" s="20">
        <v>418748.5</v>
      </c>
      <c r="T31" s="20">
        <v>250000</v>
      </c>
      <c r="U31" s="21">
        <v>250000</v>
      </c>
    </row>
    <row r="32" spans="1:21" s="7" customFormat="1" ht="20.100000000000001" customHeight="1" x14ac:dyDescent="0.2">
      <c r="A32" s="18">
        <v>3233</v>
      </c>
      <c r="B32" s="57" t="s">
        <v>18</v>
      </c>
      <c r="C32" s="47">
        <v>29000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28859</v>
      </c>
      <c r="S32" s="20">
        <v>28859</v>
      </c>
      <c r="T32" s="20">
        <v>25000</v>
      </c>
      <c r="U32" s="21">
        <v>25000</v>
      </c>
    </row>
    <row r="33" spans="1:21" s="7" customFormat="1" ht="20.100000000000001" customHeight="1" x14ac:dyDescent="0.2">
      <c r="A33" s="18">
        <v>3234</v>
      </c>
      <c r="B33" s="57" t="s">
        <v>19</v>
      </c>
      <c r="C33" s="47">
        <v>398400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9000</v>
      </c>
      <c r="K33" s="19">
        <v>0</v>
      </c>
      <c r="L33" s="19">
        <v>0</v>
      </c>
      <c r="M33" s="19">
        <v>5000</v>
      </c>
      <c r="N33" s="19">
        <v>0</v>
      </c>
      <c r="O33" s="19">
        <v>0</v>
      </c>
      <c r="P33" s="19">
        <v>0</v>
      </c>
      <c r="Q33" s="19">
        <v>0</v>
      </c>
      <c r="R33" s="19">
        <v>345117</v>
      </c>
      <c r="S33" s="20">
        <v>359117</v>
      </c>
      <c r="T33" s="20">
        <v>325000</v>
      </c>
      <c r="U33" s="21">
        <v>325000</v>
      </c>
    </row>
    <row r="34" spans="1:21" s="7" customFormat="1" ht="20.100000000000001" customHeight="1" x14ac:dyDescent="0.2">
      <c r="A34" s="18">
        <v>3235</v>
      </c>
      <c r="B34" s="57" t="s">
        <v>20</v>
      </c>
      <c r="C34" s="47">
        <v>268400</v>
      </c>
      <c r="D34" s="19">
        <v>0</v>
      </c>
      <c r="E34" s="19">
        <v>0</v>
      </c>
      <c r="F34" s="19">
        <v>0</v>
      </c>
      <c r="G34" s="19">
        <v>5000</v>
      </c>
      <c r="H34" s="19"/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379919</v>
      </c>
      <c r="S34" s="20">
        <v>384919</v>
      </c>
      <c r="T34" s="20">
        <v>350000</v>
      </c>
      <c r="U34" s="21">
        <v>345000</v>
      </c>
    </row>
    <row r="35" spans="1:21" s="7" customFormat="1" ht="20.100000000000001" customHeight="1" x14ac:dyDescent="0.2">
      <c r="A35" s="18">
        <v>3236</v>
      </c>
      <c r="B35" s="57" t="s">
        <v>21</v>
      </c>
      <c r="C35" s="47">
        <v>213800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20000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205625</v>
      </c>
      <c r="S35" s="20">
        <v>225625</v>
      </c>
      <c r="T35" s="20">
        <v>220000</v>
      </c>
      <c r="U35" s="21">
        <v>220000</v>
      </c>
    </row>
    <row r="36" spans="1:21" s="7" customFormat="1" ht="20.100000000000001" customHeight="1" x14ac:dyDescent="0.2">
      <c r="A36" s="18">
        <v>3237</v>
      </c>
      <c r="B36" s="57" t="s">
        <v>22</v>
      </c>
      <c r="C36" s="47">
        <v>216900</v>
      </c>
      <c r="D36" s="19">
        <v>28100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101905</v>
      </c>
      <c r="S36" s="20">
        <v>130005</v>
      </c>
      <c r="T36" s="20">
        <v>120000</v>
      </c>
      <c r="U36" s="21">
        <v>120000</v>
      </c>
    </row>
    <row r="37" spans="1:21" s="7" customFormat="1" ht="20.100000000000001" customHeight="1" x14ac:dyDescent="0.2">
      <c r="A37" s="18">
        <v>3238</v>
      </c>
      <c r="B37" s="57" t="s">
        <v>23</v>
      </c>
      <c r="C37" s="47">
        <v>279000</v>
      </c>
      <c r="D37" s="19">
        <v>8300</v>
      </c>
      <c r="E37" s="19">
        <v>0</v>
      </c>
      <c r="F37" s="19">
        <v>0</v>
      </c>
      <c r="G37" s="19">
        <v>16300</v>
      </c>
      <c r="H37" s="19">
        <v>204000</v>
      </c>
      <c r="I37" s="19">
        <v>0</v>
      </c>
      <c r="J37" s="19">
        <v>15000</v>
      </c>
      <c r="K37" s="19">
        <v>0</v>
      </c>
      <c r="L37" s="7">
        <v>0</v>
      </c>
      <c r="M37" s="19">
        <v>5000</v>
      </c>
      <c r="N37" s="19">
        <v>0</v>
      </c>
      <c r="O37" s="19">
        <v>0</v>
      </c>
      <c r="P37" s="19">
        <v>0</v>
      </c>
      <c r="Q37" s="19">
        <v>0</v>
      </c>
      <c r="R37" s="19">
        <v>166070</v>
      </c>
      <c r="S37" s="20">
        <v>414671</v>
      </c>
      <c r="T37" s="20">
        <v>210000</v>
      </c>
      <c r="U37" s="21">
        <v>193700</v>
      </c>
    </row>
    <row r="38" spans="1:21" s="7" customFormat="1" ht="20.100000000000001" customHeight="1" x14ac:dyDescent="0.2">
      <c r="A38" s="18">
        <v>3239</v>
      </c>
      <c r="B38" s="57" t="s">
        <v>24</v>
      </c>
      <c r="C38" s="47">
        <v>378000</v>
      </c>
      <c r="D38" s="19">
        <v>1100</v>
      </c>
      <c r="E38" s="19">
        <v>0</v>
      </c>
      <c r="F38" s="19">
        <v>300</v>
      </c>
      <c r="G38" s="19">
        <v>0</v>
      </c>
      <c r="H38" s="19">
        <v>0</v>
      </c>
      <c r="I38" s="19">
        <v>0</v>
      </c>
      <c r="J38" s="19">
        <v>20000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362161</v>
      </c>
      <c r="S38" s="20">
        <v>383561</v>
      </c>
      <c r="T38" s="20">
        <v>213600</v>
      </c>
      <c r="U38" s="21">
        <v>213300</v>
      </c>
    </row>
    <row r="39" spans="1:21" s="7" customFormat="1" ht="20.100000000000001" customHeight="1" x14ac:dyDescent="0.2">
      <c r="A39" s="15">
        <v>324</v>
      </c>
      <c r="B39" s="59" t="s">
        <v>25</v>
      </c>
      <c r="C39" s="48">
        <f>C40</f>
        <v>2700</v>
      </c>
      <c r="D39" s="23">
        <f t="shared" ref="D39:R39" si="16">D40</f>
        <v>0</v>
      </c>
      <c r="E39" s="23">
        <f t="shared" si="16"/>
        <v>0</v>
      </c>
      <c r="F39" s="23">
        <f t="shared" si="16"/>
        <v>0</v>
      </c>
      <c r="G39" s="23">
        <f t="shared" si="16"/>
        <v>0</v>
      </c>
      <c r="H39" s="23">
        <f t="shared" si="16"/>
        <v>0</v>
      </c>
      <c r="I39" s="23">
        <f t="shared" si="16"/>
        <v>0</v>
      </c>
      <c r="J39" s="23">
        <f t="shared" si="16"/>
        <v>0</v>
      </c>
      <c r="K39" s="23">
        <f t="shared" si="16"/>
        <v>0</v>
      </c>
      <c r="L39" s="23">
        <f t="shared" si="16"/>
        <v>0</v>
      </c>
      <c r="M39" s="23">
        <f t="shared" si="16"/>
        <v>0</v>
      </c>
      <c r="N39" s="23">
        <f t="shared" si="16"/>
        <v>0</v>
      </c>
      <c r="O39" s="23">
        <f t="shared" si="16"/>
        <v>0</v>
      </c>
      <c r="P39" s="23">
        <f t="shared" si="16"/>
        <v>0</v>
      </c>
      <c r="Q39" s="23">
        <f t="shared" si="16"/>
        <v>0</v>
      </c>
      <c r="R39" s="23">
        <f t="shared" si="16"/>
        <v>3000</v>
      </c>
      <c r="S39" s="23">
        <f t="shared" ref="S39:U39" si="17">S40</f>
        <v>3000</v>
      </c>
      <c r="T39" s="23">
        <f t="shared" si="17"/>
        <v>3000</v>
      </c>
      <c r="U39" s="24">
        <f t="shared" si="17"/>
        <v>3000</v>
      </c>
    </row>
    <row r="40" spans="1:21" s="7" customFormat="1" ht="20.100000000000001" customHeight="1" x14ac:dyDescent="0.2">
      <c r="A40" s="18">
        <v>3241</v>
      </c>
      <c r="B40" s="60" t="s">
        <v>25</v>
      </c>
      <c r="C40" s="47">
        <v>2700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3000</v>
      </c>
      <c r="S40" s="19">
        <v>3000</v>
      </c>
      <c r="T40" s="19">
        <v>3000</v>
      </c>
      <c r="U40" s="22">
        <v>3000</v>
      </c>
    </row>
    <row r="41" spans="1:21" s="7" customFormat="1" ht="20.100000000000001" customHeight="1" x14ac:dyDescent="0.2">
      <c r="A41" s="15">
        <v>329</v>
      </c>
      <c r="B41" s="56" t="s">
        <v>31</v>
      </c>
      <c r="C41" s="46">
        <f>SUM(C42:C48)</f>
        <v>206480</v>
      </c>
      <c r="D41" s="16">
        <f t="shared" ref="D41:R41" si="18">SUM(D42:D48)</f>
        <v>19300</v>
      </c>
      <c r="E41" s="16">
        <f t="shared" si="18"/>
        <v>0</v>
      </c>
      <c r="F41" s="16">
        <f t="shared" si="18"/>
        <v>0</v>
      </c>
      <c r="G41" s="16">
        <f t="shared" si="18"/>
        <v>0</v>
      </c>
      <c r="H41" s="16">
        <f t="shared" si="18"/>
        <v>0</v>
      </c>
      <c r="I41" s="16">
        <f t="shared" si="18"/>
        <v>0</v>
      </c>
      <c r="J41" s="16">
        <f t="shared" si="18"/>
        <v>0</v>
      </c>
      <c r="K41" s="16">
        <f t="shared" si="18"/>
        <v>0</v>
      </c>
      <c r="L41" s="16">
        <f t="shared" si="18"/>
        <v>0</v>
      </c>
      <c r="M41" s="16">
        <f t="shared" si="18"/>
        <v>17000</v>
      </c>
      <c r="N41" s="16">
        <f t="shared" si="18"/>
        <v>0</v>
      </c>
      <c r="O41" s="16">
        <f t="shared" si="18"/>
        <v>0</v>
      </c>
      <c r="P41" s="16">
        <f t="shared" si="18"/>
        <v>0</v>
      </c>
      <c r="Q41" s="16">
        <f t="shared" si="18"/>
        <v>0</v>
      </c>
      <c r="R41" s="16">
        <f t="shared" si="18"/>
        <v>192313</v>
      </c>
      <c r="S41" s="16">
        <f t="shared" ref="S41:U41" si="19">SUM(S42:S48)</f>
        <v>228613</v>
      </c>
      <c r="T41" s="16">
        <f t="shared" si="19"/>
        <v>193850</v>
      </c>
      <c r="U41" s="17">
        <f t="shared" si="19"/>
        <v>192920</v>
      </c>
    </row>
    <row r="42" spans="1:21" s="7" customFormat="1" ht="20.100000000000001" customHeight="1" x14ac:dyDescent="0.2">
      <c r="A42" s="18">
        <v>3291</v>
      </c>
      <c r="B42" s="57" t="s">
        <v>58</v>
      </c>
      <c r="C42" s="47">
        <v>9300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12000</v>
      </c>
      <c r="S42" s="20">
        <v>12000</v>
      </c>
      <c r="T42" s="20">
        <v>12000</v>
      </c>
      <c r="U42" s="21">
        <v>12000</v>
      </c>
    </row>
    <row r="43" spans="1:21" s="7" customFormat="1" ht="20.100000000000001" customHeight="1" x14ac:dyDescent="0.2">
      <c r="A43" s="18">
        <v>3292</v>
      </c>
      <c r="B43" s="57" t="s">
        <v>26</v>
      </c>
      <c r="C43" s="47">
        <v>86300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86000</v>
      </c>
      <c r="S43" s="20">
        <v>86000</v>
      </c>
      <c r="T43" s="20">
        <v>86000</v>
      </c>
      <c r="U43" s="21">
        <v>86000</v>
      </c>
    </row>
    <row r="44" spans="1:21" s="7" customFormat="1" ht="20.100000000000001" customHeight="1" x14ac:dyDescent="0.2">
      <c r="A44" s="18">
        <v>3293</v>
      </c>
      <c r="B44" s="57" t="s">
        <v>27</v>
      </c>
      <c r="C44" s="47">
        <v>19900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18750</v>
      </c>
      <c r="S44" s="20">
        <v>18750</v>
      </c>
      <c r="T44" s="20">
        <v>18750</v>
      </c>
      <c r="U44" s="21">
        <v>18750</v>
      </c>
    </row>
    <row r="45" spans="1:21" s="7" customFormat="1" ht="20.100000000000001" customHeight="1" x14ac:dyDescent="0.2">
      <c r="A45" s="18">
        <v>3294</v>
      </c>
      <c r="B45" s="57" t="s">
        <v>28</v>
      </c>
      <c r="C45" s="47">
        <v>9900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8600</v>
      </c>
      <c r="S45" s="20">
        <v>8600</v>
      </c>
      <c r="T45" s="20">
        <v>8600</v>
      </c>
      <c r="U45" s="21">
        <v>8600</v>
      </c>
    </row>
    <row r="46" spans="1:21" s="7" customFormat="1" ht="20.100000000000001" customHeight="1" x14ac:dyDescent="0.2">
      <c r="A46" s="18">
        <v>3295</v>
      </c>
      <c r="B46" s="57" t="s">
        <v>29</v>
      </c>
      <c r="C46" s="47">
        <v>15980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8500</v>
      </c>
      <c r="S46" s="20">
        <v>8500</v>
      </c>
      <c r="T46" s="20">
        <v>8500</v>
      </c>
      <c r="U46" s="21">
        <v>8500</v>
      </c>
    </row>
    <row r="47" spans="1:21" s="7" customFormat="1" ht="20.100000000000001" customHeight="1" x14ac:dyDescent="0.2">
      <c r="A47" s="18">
        <v>3296</v>
      </c>
      <c r="B47" s="57" t="s">
        <v>30</v>
      </c>
      <c r="C47" s="47">
        <v>3300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14000</v>
      </c>
      <c r="N47" s="19">
        <v>0</v>
      </c>
      <c r="O47" s="19">
        <v>0</v>
      </c>
      <c r="P47" s="19">
        <v>0</v>
      </c>
      <c r="Q47" s="19">
        <v>0</v>
      </c>
      <c r="R47" s="19">
        <v>6000</v>
      </c>
      <c r="S47" s="20">
        <v>20000</v>
      </c>
      <c r="T47" s="20">
        <v>5000</v>
      </c>
      <c r="U47" s="21">
        <v>5000</v>
      </c>
    </row>
    <row r="48" spans="1:21" s="7" customFormat="1" ht="20.100000000000001" customHeight="1" x14ac:dyDescent="0.2">
      <c r="A48" s="18">
        <v>3299</v>
      </c>
      <c r="B48" s="57" t="s">
        <v>31</v>
      </c>
      <c r="C48" s="47">
        <v>61800</v>
      </c>
      <c r="D48" s="19">
        <v>19300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3000</v>
      </c>
      <c r="N48" s="19">
        <v>0</v>
      </c>
      <c r="O48" s="19">
        <v>0</v>
      </c>
      <c r="P48" s="19">
        <v>0</v>
      </c>
      <c r="Q48" s="19">
        <v>0</v>
      </c>
      <c r="R48" s="19">
        <v>52463</v>
      </c>
      <c r="S48" s="20">
        <v>74763</v>
      </c>
      <c r="T48" s="20">
        <v>55000</v>
      </c>
      <c r="U48" s="21">
        <f>55000-930</f>
        <v>54070</v>
      </c>
    </row>
    <row r="49" spans="1:21" s="7" customFormat="1" ht="20.100000000000001" customHeight="1" x14ac:dyDescent="0.2">
      <c r="A49" s="12">
        <v>34</v>
      </c>
      <c r="B49" s="55" t="s">
        <v>46</v>
      </c>
      <c r="C49" s="45">
        <f t="shared" ref="C49:D49" si="20">C50</f>
        <v>19200</v>
      </c>
      <c r="D49" s="13">
        <f t="shared" si="20"/>
        <v>0</v>
      </c>
      <c r="E49" s="13">
        <f>E50</f>
        <v>0</v>
      </c>
      <c r="F49" s="13">
        <f t="shared" ref="F49:U49" si="21">F50</f>
        <v>0</v>
      </c>
      <c r="G49" s="13">
        <f t="shared" si="21"/>
        <v>0</v>
      </c>
      <c r="H49" s="13">
        <f t="shared" si="21"/>
        <v>0</v>
      </c>
      <c r="I49" s="13">
        <f t="shared" si="21"/>
        <v>0</v>
      </c>
      <c r="J49" s="13">
        <f t="shared" si="21"/>
        <v>0</v>
      </c>
      <c r="K49" s="13">
        <f t="shared" si="21"/>
        <v>20500</v>
      </c>
      <c r="L49" s="13">
        <f t="shared" si="21"/>
        <v>0</v>
      </c>
      <c r="M49" s="13">
        <f t="shared" si="21"/>
        <v>0</v>
      </c>
      <c r="N49" s="13">
        <f t="shared" si="21"/>
        <v>0</v>
      </c>
      <c r="O49" s="13">
        <f t="shared" si="21"/>
        <v>0</v>
      </c>
      <c r="P49" s="13">
        <f t="shared" si="21"/>
        <v>0</v>
      </c>
      <c r="Q49" s="13">
        <f t="shared" si="21"/>
        <v>0</v>
      </c>
      <c r="R49" s="13">
        <f t="shared" si="21"/>
        <v>0</v>
      </c>
      <c r="S49" s="13">
        <f t="shared" si="21"/>
        <v>20500</v>
      </c>
      <c r="T49" s="13">
        <f t="shared" si="21"/>
        <v>20500</v>
      </c>
      <c r="U49" s="14">
        <f t="shared" si="21"/>
        <v>20500</v>
      </c>
    </row>
    <row r="50" spans="1:21" s="7" customFormat="1" ht="20.100000000000001" customHeight="1" x14ac:dyDescent="0.2">
      <c r="A50" s="15">
        <v>343</v>
      </c>
      <c r="B50" s="56" t="s">
        <v>32</v>
      </c>
      <c r="C50" s="46">
        <f>SUM(C51:C54)</f>
        <v>19200</v>
      </c>
      <c r="D50" s="16">
        <f t="shared" ref="D50:R50" si="22">SUM(D51:D54)</f>
        <v>0</v>
      </c>
      <c r="E50" s="16">
        <f t="shared" si="22"/>
        <v>0</v>
      </c>
      <c r="F50" s="16">
        <f t="shared" si="22"/>
        <v>0</v>
      </c>
      <c r="G50" s="16">
        <f t="shared" si="22"/>
        <v>0</v>
      </c>
      <c r="H50" s="16">
        <f t="shared" si="22"/>
        <v>0</v>
      </c>
      <c r="I50" s="16">
        <f t="shared" si="22"/>
        <v>0</v>
      </c>
      <c r="J50" s="16">
        <f t="shared" si="22"/>
        <v>0</v>
      </c>
      <c r="K50" s="16">
        <f t="shared" si="22"/>
        <v>20500</v>
      </c>
      <c r="L50" s="16">
        <f t="shared" si="22"/>
        <v>0</v>
      </c>
      <c r="M50" s="16">
        <f t="shared" si="22"/>
        <v>0</v>
      </c>
      <c r="N50" s="16">
        <f t="shared" si="22"/>
        <v>0</v>
      </c>
      <c r="O50" s="16">
        <f t="shared" si="22"/>
        <v>0</v>
      </c>
      <c r="P50" s="16">
        <f t="shared" si="22"/>
        <v>0</v>
      </c>
      <c r="Q50" s="16">
        <f t="shared" si="22"/>
        <v>0</v>
      </c>
      <c r="R50" s="16">
        <f t="shared" si="22"/>
        <v>0</v>
      </c>
      <c r="S50" s="16">
        <f t="shared" ref="S50:U50" si="23">SUM(S51:S54)</f>
        <v>20500</v>
      </c>
      <c r="T50" s="16">
        <f t="shared" si="23"/>
        <v>20500</v>
      </c>
      <c r="U50" s="17">
        <f t="shared" si="23"/>
        <v>20500</v>
      </c>
    </row>
    <row r="51" spans="1:21" s="7" customFormat="1" ht="20.100000000000001" customHeight="1" x14ac:dyDescent="0.2">
      <c r="A51" s="18">
        <v>3431</v>
      </c>
      <c r="B51" s="57" t="s">
        <v>33</v>
      </c>
      <c r="C51" s="47">
        <v>17200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14500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20">
        <v>14500</v>
      </c>
      <c r="T51" s="20">
        <v>14500</v>
      </c>
      <c r="U51" s="21">
        <v>14500</v>
      </c>
    </row>
    <row r="52" spans="1:21" s="7" customFormat="1" ht="20.100000000000001" customHeight="1" x14ac:dyDescent="0.2">
      <c r="A52" s="18">
        <v>3432</v>
      </c>
      <c r="B52" s="57" t="s">
        <v>34</v>
      </c>
      <c r="C52" s="47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20">
        <f>SUM(D52:R52)</f>
        <v>0</v>
      </c>
      <c r="T52" s="20">
        <f t="shared" ref="T52:U52" si="24">SUM(E52:S52)</f>
        <v>0</v>
      </c>
      <c r="U52" s="21">
        <f t="shared" si="24"/>
        <v>0</v>
      </c>
    </row>
    <row r="53" spans="1:21" s="7" customFormat="1" ht="20.100000000000001" customHeight="1" x14ac:dyDescent="0.2">
      <c r="A53" s="18">
        <v>3433</v>
      </c>
      <c r="B53" s="57" t="s">
        <v>35</v>
      </c>
      <c r="C53" s="47">
        <v>2000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6000</v>
      </c>
      <c r="L53" s="19"/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20">
        <v>6000</v>
      </c>
      <c r="T53" s="20">
        <v>6000</v>
      </c>
      <c r="U53" s="21">
        <v>6000</v>
      </c>
    </row>
    <row r="54" spans="1:21" s="7" customFormat="1" ht="20.100000000000001" customHeight="1" x14ac:dyDescent="0.2">
      <c r="A54" s="18">
        <v>3434</v>
      </c>
      <c r="B54" s="57" t="s">
        <v>36</v>
      </c>
      <c r="C54" s="47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20">
        <f>SUM(D54:R54)</f>
        <v>0</v>
      </c>
      <c r="T54" s="20">
        <f t="shared" ref="T54:U54" si="25">SUM(E54:S54)</f>
        <v>0</v>
      </c>
      <c r="U54" s="21">
        <f t="shared" si="25"/>
        <v>0</v>
      </c>
    </row>
    <row r="55" spans="1:21" s="7" customFormat="1" ht="20.100000000000001" customHeight="1" x14ac:dyDescent="0.2">
      <c r="A55" s="25">
        <v>4</v>
      </c>
      <c r="B55" s="61" t="s">
        <v>59</v>
      </c>
      <c r="C55" s="49">
        <f>C56+C73</f>
        <v>4493400</v>
      </c>
      <c r="D55" s="26">
        <f t="shared" ref="D55:U55" si="26">D56+D73</f>
        <v>0</v>
      </c>
      <c r="E55" s="26">
        <f t="shared" si="26"/>
        <v>0</v>
      </c>
      <c r="F55" s="26">
        <f t="shared" si="26"/>
        <v>1500</v>
      </c>
      <c r="G55" s="26">
        <f t="shared" si="26"/>
        <v>0</v>
      </c>
      <c r="H55" s="26">
        <f t="shared" si="26"/>
        <v>0</v>
      </c>
      <c r="I55" s="26">
        <f t="shared" si="26"/>
        <v>50000</v>
      </c>
      <c r="J55" s="26">
        <f t="shared" si="26"/>
        <v>0</v>
      </c>
      <c r="K55" s="26">
        <f t="shared" si="26"/>
        <v>0</v>
      </c>
      <c r="L55" s="26">
        <f t="shared" si="26"/>
        <v>0</v>
      </c>
      <c r="M55" s="26">
        <f t="shared" si="26"/>
        <v>0</v>
      </c>
      <c r="N55" s="26">
        <f t="shared" si="26"/>
        <v>0</v>
      </c>
      <c r="O55" s="26">
        <f t="shared" si="26"/>
        <v>154000</v>
      </c>
      <c r="P55" s="26">
        <f t="shared" si="26"/>
        <v>0</v>
      </c>
      <c r="Q55" s="26">
        <f t="shared" si="26"/>
        <v>0</v>
      </c>
      <c r="R55" s="26">
        <f t="shared" si="26"/>
        <v>954377</v>
      </c>
      <c r="S55" s="26">
        <f t="shared" si="26"/>
        <v>1159877</v>
      </c>
      <c r="T55" s="26">
        <f t="shared" si="26"/>
        <v>61250</v>
      </c>
      <c r="U55" s="27">
        <f t="shared" si="26"/>
        <v>59780</v>
      </c>
    </row>
    <row r="56" spans="1:21" s="7" customFormat="1" ht="20.100000000000001" customHeight="1" x14ac:dyDescent="0.2">
      <c r="A56" s="28">
        <v>42</v>
      </c>
      <c r="B56" s="62" t="s">
        <v>60</v>
      </c>
      <c r="C56" s="50">
        <f>C57+C59+C67+C69+C71</f>
        <v>2811100</v>
      </c>
      <c r="D56" s="29">
        <f t="shared" ref="D56:R56" si="27">D57+D59+D67+D69+D71</f>
        <v>0</v>
      </c>
      <c r="E56" s="29">
        <f t="shared" si="27"/>
        <v>0</v>
      </c>
      <c r="F56" s="29">
        <f t="shared" si="27"/>
        <v>1500</v>
      </c>
      <c r="G56" s="29">
        <f t="shared" si="27"/>
        <v>0</v>
      </c>
      <c r="H56" s="29">
        <f t="shared" si="27"/>
        <v>0</v>
      </c>
      <c r="I56" s="29">
        <f t="shared" si="27"/>
        <v>50000</v>
      </c>
      <c r="J56" s="29">
        <f t="shared" si="27"/>
        <v>0</v>
      </c>
      <c r="K56" s="29">
        <f t="shared" si="27"/>
        <v>0</v>
      </c>
      <c r="L56" s="29">
        <f t="shared" si="27"/>
        <v>0</v>
      </c>
      <c r="M56" s="29">
        <f t="shared" si="27"/>
        <v>0</v>
      </c>
      <c r="N56" s="29">
        <f t="shared" si="27"/>
        <v>0</v>
      </c>
      <c r="O56" s="29">
        <f t="shared" si="27"/>
        <v>154000</v>
      </c>
      <c r="P56" s="29">
        <f t="shared" si="27"/>
        <v>0</v>
      </c>
      <c r="Q56" s="29">
        <f t="shared" si="27"/>
        <v>0</v>
      </c>
      <c r="R56" s="29">
        <f t="shared" si="27"/>
        <v>954377</v>
      </c>
      <c r="S56" s="29">
        <f t="shared" ref="S56:U56" si="28">S57+S59+S67+S69+S71</f>
        <v>1159877</v>
      </c>
      <c r="T56" s="29">
        <f>T57+T59+T67+T69+T71</f>
        <v>61250</v>
      </c>
      <c r="U56" s="30">
        <f t="shared" si="28"/>
        <v>59780</v>
      </c>
    </row>
    <row r="57" spans="1:21" s="7" customFormat="1" ht="20.100000000000001" customHeight="1" x14ac:dyDescent="0.2">
      <c r="A57" s="15">
        <v>421</v>
      </c>
      <c r="B57" s="56" t="s">
        <v>37</v>
      </c>
      <c r="C57" s="46">
        <f>C58</f>
        <v>1128100</v>
      </c>
      <c r="D57" s="16">
        <f t="shared" ref="D57:R57" si="29">D58</f>
        <v>0</v>
      </c>
      <c r="E57" s="16">
        <f t="shared" si="29"/>
        <v>0</v>
      </c>
      <c r="F57" s="16">
        <f t="shared" si="29"/>
        <v>0</v>
      </c>
      <c r="G57" s="16">
        <f t="shared" si="29"/>
        <v>0</v>
      </c>
      <c r="H57" s="16">
        <f t="shared" si="29"/>
        <v>0</v>
      </c>
      <c r="I57" s="16">
        <f t="shared" si="29"/>
        <v>0</v>
      </c>
      <c r="J57" s="16">
        <f t="shared" si="29"/>
        <v>0</v>
      </c>
      <c r="K57" s="16">
        <f t="shared" si="29"/>
        <v>0</v>
      </c>
      <c r="L57" s="16">
        <f t="shared" si="29"/>
        <v>0</v>
      </c>
      <c r="M57" s="16">
        <f t="shared" si="29"/>
        <v>0</v>
      </c>
      <c r="N57" s="16">
        <f t="shared" si="29"/>
        <v>0</v>
      </c>
      <c r="O57" s="16">
        <f t="shared" si="29"/>
        <v>0</v>
      </c>
      <c r="P57" s="16">
        <f t="shared" si="29"/>
        <v>0</v>
      </c>
      <c r="Q57" s="16">
        <f t="shared" si="29"/>
        <v>0</v>
      </c>
      <c r="R57" s="16">
        <f t="shared" si="29"/>
        <v>0</v>
      </c>
      <c r="S57" s="16">
        <f t="shared" ref="S57:U57" si="30">S58</f>
        <v>0</v>
      </c>
      <c r="T57" s="16">
        <f t="shared" si="30"/>
        <v>0</v>
      </c>
      <c r="U57" s="17">
        <f t="shared" si="30"/>
        <v>0</v>
      </c>
    </row>
    <row r="58" spans="1:21" s="7" customFormat="1" ht="20.100000000000001" customHeight="1" x14ac:dyDescent="0.2">
      <c r="A58" s="18">
        <v>4212</v>
      </c>
      <c r="B58" s="57" t="s">
        <v>38</v>
      </c>
      <c r="C58" s="47">
        <v>1128100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20">
        <v>0</v>
      </c>
      <c r="T58" s="19">
        <v>0</v>
      </c>
      <c r="U58" s="22">
        <v>0</v>
      </c>
    </row>
    <row r="59" spans="1:21" s="7" customFormat="1" ht="20.100000000000001" customHeight="1" x14ac:dyDescent="0.2">
      <c r="A59" s="15">
        <v>422</v>
      </c>
      <c r="B59" s="56" t="s">
        <v>47</v>
      </c>
      <c r="C59" s="46">
        <f>SUM(C60:C66)</f>
        <v>1388000</v>
      </c>
      <c r="D59" s="16">
        <f t="shared" ref="D59:R59" si="31">SUM(D60:D66)</f>
        <v>0</v>
      </c>
      <c r="E59" s="16">
        <f t="shared" si="31"/>
        <v>0</v>
      </c>
      <c r="F59" s="16">
        <f t="shared" si="31"/>
        <v>1500</v>
      </c>
      <c r="G59" s="16">
        <f t="shared" si="31"/>
        <v>0</v>
      </c>
      <c r="H59" s="16">
        <f t="shared" si="31"/>
        <v>0</v>
      </c>
      <c r="I59" s="16">
        <f t="shared" si="31"/>
        <v>50000</v>
      </c>
      <c r="J59" s="16">
        <f t="shared" si="31"/>
        <v>0</v>
      </c>
      <c r="K59" s="16">
        <f t="shared" si="31"/>
        <v>0</v>
      </c>
      <c r="L59" s="16">
        <f t="shared" si="31"/>
        <v>0</v>
      </c>
      <c r="M59" s="16">
        <f t="shared" si="31"/>
        <v>0</v>
      </c>
      <c r="N59" s="16">
        <f t="shared" si="31"/>
        <v>0</v>
      </c>
      <c r="O59" s="16">
        <f t="shared" si="31"/>
        <v>154000</v>
      </c>
      <c r="P59" s="16">
        <f t="shared" si="31"/>
        <v>0</v>
      </c>
      <c r="Q59" s="16">
        <f t="shared" si="31"/>
        <v>0</v>
      </c>
      <c r="R59" s="16">
        <f t="shared" si="31"/>
        <v>898297</v>
      </c>
      <c r="S59" s="16">
        <f>SUM(S60:S66)</f>
        <v>1103797</v>
      </c>
      <c r="T59" s="16">
        <f t="shared" ref="T59:U59" si="32">SUM(T60:T66)</f>
        <v>61250</v>
      </c>
      <c r="U59" s="17">
        <f t="shared" si="32"/>
        <v>59780</v>
      </c>
    </row>
    <row r="60" spans="1:21" s="7" customFormat="1" ht="20.100000000000001" customHeight="1" x14ac:dyDescent="0.2">
      <c r="A60" s="18">
        <v>4221</v>
      </c>
      <c r="B60" s="57" t="s">
        <v>39</v>
      </c>
      <c r="C60" s="47">
        <v>402000</v>
      </c>
      <c r="D60" s="19">
        <v>0</v>
      </c>
      <c r="E60" s="19">
        <v>0</v>
      </c>
      <c r="F60" s="19">
        <v>1500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154000</v>
      </c>
      <c r="P60" s="19">
        <v>0</v>
      </c>
      <c r="Q60" s="19">
        <v>0</v>
      </c>
      <c r="R60" s="19">
        <v>336622</v>
      </c>
      <c r="S60" s="20">
        <v>492122</v>
      </c>
      <c r="T60" s="19">
        <v>61250</v>
      </c>
      <c r="U60" s="22">
        <v>59780</v>
      </c>
    </row>
    <row r="61" spans="1:21" s="7" customFormat="1" ht="20.100000000000001" customHeight="1" x14ac:dyDescent="0.2">
      <c r="A61" s="18">
        <v>4222</v>
      </c>
      <c r="B61" s="57" t="s">
        <v>40</v>
      </c>
      <c r="C61" s="47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20">
        <f t="shared" ref="S61:S65" si="33">SUM(D61:R61)</f>
        <v>0</v>
      </c>
      <c r="T61" s="19">
        <v>0</v>
      </c>
      <c r="U61" s="22">
        <v>0</v>
      </c>
    </row>
    <row r="62" spans="1:21" s="7" customFormat="1" ht="20.100000000000001" customHeight="1" x14ac:dyDescent="0.2">
      <c r="A62" s="32">
        <v>4223</v>
      </c>
      <c r="B62" s="60" t="s">
        <v>61</v>
      </c>
      <c r="C62" s="51">
        <v>8500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50000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137500</v>
      </c>
      <c r="S62" s="20">
        <v>187500</v>
      </c>
      <c r="T62" s="20">
        <v>0</v>
      </c>
      <c r="U62" s="21">
        <v>0</v>
      </c>
    </row>
    <row r="63" spans="1:21" s="7" customFormat="1" ht="20.100000000000001" customHeight="1" x14ac:dyDescent="0.2">
      <c r="A63" s="18">
        <v>4224</v>
      </c>
      <c r="B63" s="57" t="s">
        <v>62</v>
      </c>
      <c r="C63" s="47">
        <v>505100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/>
      <c r="P63" s="19">
        <v>0</v>
      </c>
      <c r="Q63" s="19">
        <v>0</v>
      </c>
      <c r="R63" s="19">
        <v>117175</v>
      </c>
      <c r="S63" s="20">
        <v>117175</v>
      </c>
      <c r="T63" s="19">
        <v>0</v>
      </c>
      <c r="U63" s="22">
        <v>0</v>
      </c>
    </row>
    <row r="64" spans="1:21" s="7" customFormat="1" ht="20.100000000000001" customHeight="1" x14ac:dyDescent="0.2">
      <c r="A64" s="18">
        <v>4225</v>
      </c>
      <c r="B64" s="60" t="s">
        <v>63</v>
      </c>
      <c r="C64" s="47">
        <v>460900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292000</v>
      </c>
      <c r="S64" s="20">
        <v>292000</v>
      </c>
      <c r="T64" s="19">
        <v>0</v>
      </c>
      <c r="U64" s="22">
        <v>0</v>
      </c>
    </row>
    <row r="65" spans="1:21" s="7" customFormat="1" ht="20.100000000000001" customHeight="1" x14ac:dyDescent="0.2">
      <c r="A65" s="18">
        <v>4226</v>
      </c>
      <c r="B65" s="63" t="s">
        <v>41</v>
      </c>
      <c r="C65" s="47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20">
        <f t="shared" si="33"/>
        <v>0</v>
      </c>
      <c r="T65" s="19">
        <v>0</v>
      </c>
      <c r="U65" s="22">
        <v>0</v>
      </c>
    </row>
    <row r="66" spans="1:21" s="7" customFormat="1" ht="20.100000000000001" customHeight="1" x14ac:dyDescent="0.2">
      <c r="A66" s="18">
        <v>4227</v>
      </c>
      <c r="B66" s="57" t="s">
        <v>64</v>
      </c>
      <c r="C66" s="47">
        <v>11500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15000</v>
      </c>
      <c r="S66" s="20">
        <v>15000</v>
      </c>
      <c r="T66" s="19">
        <v>0</v>
      </c>
      <c r="U66" s="22">
        <v>0</v>
      </c>
    </row>
    <row r="67" spans="1:21" s="7" customFormat="1" ht="20.100000000000001" customHeight="1" x14ac:dyDescent="0.2">
      <c r="A67" s="15">
        <v>423</v>
      </c>
      <c r="B67" s="56" t="s">
        <v>48</v>
      </c>
      <c r="C67" s="46">
        <f>C68</f>
        <v>261200</v>
      </c>
      <c r="D67" s="16">
        <f t="shared" ref="D67:Q67" si="34">D68</f>
        <v>0</v>
      </c>
      <c r="E67" s="16">
        <f t="shared" si="34"/>
        <v>0</v>
      </c>
      <c r="F67" s="16">
        <f t="shared" si="34"/>
        <v>0</v>
      </c>
      <c r="G67" s="16">
        <f t="shared" si="34"/>
        <v>0</v>
      </c>
      <c r="H67" s="16">
        <f t="shared" si="34"/>
        <v>0</v>
      </c>
      <c r="I67" s="16">
        <f t="shared" si="34"/>
        <v>0</v>
      </c>
      <c r="J67" s="16">
        <f t="shared" si="34"/>
        <v>0</v>
      </c>
      <c r="K67" s="16">
        <f t="shared" si="34"/>
        <v>0</v>
      </c>
      <c r="L67" s="16">
        <f t="shared" si="34"/>
        <v>0</v>
      </c>
      <c r="M67" s="16">
        <f t="shared" si="34"/>
        <v>0</v>
      </c>
      <c r="N67" s="16">
        <f t="shared" si="34"/>
        <v>0</v>
      </c>
      <c r="O67" s="16">
        <f t="shared" si="34"/>
        <v>0</v>
      </c>
      <c r="P67" s="16">
        <f t="shared" si="34"/>
        <v>0</v>
      </c>
      <c r="Q67" s="16">
        <f t="shared" si="34"/>
        <v>0</v>
      </c>
      <c r="R67" s="16">
        <v>0</v>
      </c>
      <c r="S67" s="16">
        <f t="shared" ref="S67:U67" si="35">S68</f>
        <v>0</v>
      </c>
      <c r="T67" s="16">
        <f t="shared" si="35"/>
        <v>0</v>
      </c>
      <c r="U67" s="17">
        <f t="shared" si="35"/>
        <v>0</v>
      </c>
    </row>
    <row r="68" spans="1:21" s="7" customFormat="1" ht="20.100000000000001" customHeight="1" x14ac:dyDescent="0.2">
      <c r="A68" s="18">
        <v>4231</v>
      </c>
      <c r="B68" s="64" t="s">
        <v>65</v>
      </c>
      <c r="C68" s="47">
        <v>261200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20">
        <f t="shared" ref="S68" si="36">SUM(D68:R68)</f>
        <v>0</v>
      </c>
      <c r="T68" s="19">
        <v>0</v>
      </c>
      <c r="U68" s="22">
        <v>0</v>
      </c>
    </row>
    <row r="69" spans="1:21" s="7" customFormat="1" ht="20.100000000000001" customHeight="1" x14ac:dyDescent="0.2">
      <c r="A69" s="15">
        <v>424</v>
      </c>
      <c r="B69" s="65" t="s">
        <v>66</v>
      </c>
      <c r="C69" s="46">
        <f>C70</f>
        <v>0</v>
      </c>
      <c r="D69" s="16">
        <f t="shared" ref="D69:R69" si="37">D70</f>
        <v>0</v>
      </c>
      <c r="E69" s="16">
        <f t="shared" si="37"/>
        <v>0</v>
      </c>
      <c r="F69" s="16">
        <f t="shared" si="37"/>
        <v>0</v>
      </c>
      <c r="G69" s="16">
        <f t="shared" si="37"/>
        <v>0</v>
      </c>
      <c r="H69" s="16">
        <f t="shared" si="37"/>
        <v>0</v>
      </c>
      <c r="I69" s="16">
        <f t="shared" si="37"/>
        <v>0</v>
      </c>
      <c r="J69" s="16">
        <f t="shared" si="37"/>
        <v>0</v>
      </c>
      <c r="K69" s="16">
        <f t="shared" si="37"/>
        <v>0</v>
      </c>
      <c r="L69" s="16">
        <f t="shared" si="37"/>
        <v>0</v>
      </c>
      <c r="M69" s="16">
        <f t="shared" si="37"/>
        <v>0</v>
      </c>
      <c r="N69" s="16">
        <f t="shared" si="37"/>
        <v>0</v>
      </c>
      <c r="O69" s="16">
        <f t="shared" si="37"/>
        <v>0</v>
      </c>
      <c r="P69" s="16">
        <f t="shared" si="37"/>
        <v>0</v>
      </c>
      <c r="Q69" s="16">
        <f t="shared" si="37"/>
        <v>0</v>
      </c>
      <c r="R69" s="16">
        <f t="shared" si="37"/>
        <v>0</v>
      </c>
      <c r="S69" s="16">
        <f t="shared" ref="S69" si="38">S70</f>
        <v>0</v>
      </c>
      <c r="T69" s="16">
        <f>S69</f>
        <v>0</v>
      </c>
      <c r="U69" s="17">
        <f t="shared" ref="U69" si="39">T69</f>
        <v>0</v>
      </c>
    </row>
    <row r="70" spans="1:21" s="7" customFormat="1" ht="20.100000000000001" customHeight="1" x14ac:dyDescent="0.2">
      <c r="A70" s="18">
        <v>4241</v>
      </c>
      <c r="B70" s="64" t="s">
        <v>42</v>
      </c>
      <c r="C70" s="47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f t="shared" ref="S70" si="40">SUM(D70:R70)</f>
        <v>0</v>
      </c>
      <c r="T70" s="19">
        <f>S70</f>
        <v>0</v>
      </c>
      <c r="U70" s="22">
        <f>T70</f>
        <v>0</v>
      </c>
    </row>
    <row r="71" spans="1:21" s="7" customFormat="1" ht="20.100000000000001" customHeight="1" x14ac:dyDescent="0.2">
      <c r="A71" s="15">
        <v>426</v>
      </c>
      <c r="B71" s="65" t="s">
        <v>67</v>
      </c>
      <c r="C71" s="46">
        <f>C72</f>
        <v>33800</v>
      </c>
      <c r="D71" s="16">
        <f t="shared" ref="D71:R71" si="41">D72</f>
        <v>0</v>
      </c>
      <c r="E71" s="16">
        <f t="shared" si="41"/>
        <v>0</v>
      </c>
      <c r="F71" s="16">
        <f t="shared" si="41"/>
        <v>0</v>
      </c>
      <c r="G71" s="16">
        <f t="shared" si="41"/>
        <v>0</v>
      </c>
      <c r="H71" s="16">
        <f t="shared" si="41"/>
        <v>0</v>
      </c>
      <c r="I71" s="16">
        <f t="shared" si="41"/>
        <v>0</v>
      </c>
      <c r="J71" s="16">
        <f t="shared" si="41"/>
        <v>0</v>
      </c>
      <c r="K71" s="16">
        <f t="shared" si="41"/>
        <v>0</v>
      </c>
      <c r="L71" s="16">
        <f t="shared" si="41"/>
        <v>0</v>
      </c>
      <c r="M71" s="16">
        <f t="shared" si="41"/>
        <v>0</v>
      </c>
      <c r="N71" s="16">
        <f t="shared" si="41"/>
        <v>0</v>
      </c>
      <c r="O71" s="16">
        <f t="shared" si="41"/>
        <v>0</v>
      </c>
      <c r="P71" s="16">
        <f t="shared" si="41"/>
        <v>0</v>
      </c>
      <c r="Q71" s="16">
        <f t="shared" si="41"/>
        <v>0</v>
      </c>
      <c r="R71" s="16">
        <f t="shared" si="41"/>
        <v>56080</v>
      </c>
      <c r="S71" s="16">
        <f t="shared" ref="S71:U71" si="42">S72</f>
        <v>56080</v>
      </c>
      <c r="T71" s="16">
        <f t="shared" si="42"/>
        <v>0</v>
      </c>
      <c r="U71" s="17">
        <f t="shared" si="42"/>
        <v>0</v>
      </c>
    </row>
    <row r="72" spans="1:21" s="7" customFormat="1" ht="20.100000000000001" customHeight="1" x14ac:dyDescent="0.2">
      <c r="A72" s="18">
        <v>4262</v>
      </c>
      <c r="B72" s="64" t="s">
        <v>43</v>
      </c>
      <c r="C72" s="47">
        <v>33800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56080</v>
      </c>
      <c r="S72" s="19">
        <v>56080</v>
      </c>
      <c r="T72" s="19">
        <v>0</v>
      </c>
      <c r="U72" s="22">
        <v>0</v>
      </c>
    </row>
    <row r="73" spans="1:21" s="7" customFormat="1" ht="20.100000000000001" customHeight="1" x14ac:dyDescent="0.2">
      <c r="A73" s="28">
        <v>45</v>
      </c>
      <c r="B73" s="66" t="s">
        <v>68</v>
      </c>
      <c r="C73" s="50">
        <f>C74+C76</f>
        <v>1682300</v>
      </c>
      <c r="D73" s="29">
        <f t="shared" ref="D73:R73" si="43">D74+D76</f>
        <v>0</v>
      </c>
      <c r="E73" s="29">
        <f t="shared" si="43"/>
        <v>0</v>
      </c>
      <c r="F73" s="29">
        <f t="shared" si="43"/>
        <v>0</v>
      </c>
      <c r="G73" s="29">
        <f t="shared" si="43"/>
        <v>0</v>
      </c>
      <c r="H73" s="29">
        <f t="shared" si="43"/>
        <v>0</v>
      </c>
      <c r="I73" s="29">
        <f t="shared" si="43"/>
        <v>0</v>
      </c>
      <c r="J73" s="29">
        <f t="shared" si="43"/>
        <v>0</v>
      </c>
      <c r="K73" s="29">
        <f t="shared" si="43"/>
        <v>0</v>
      </c>
      <c r="L73" s="29">
        <f t="shared" si="43"/>
        <v>0</v>
      </c>
      <c r="M73" s="29">
        <f t="shared" si="43"/>
        <v>0</v>
      </c>
      <c r="N73" s="29">
        <f t="shared" si="43"/>
        <v>0</v>
      </c>
      <c r="O73" s="29">
        <f t="shared" si="43"/>
        <v>0</v>
      </c>
      <c r="P73" s="29">
        <f t="shared" si="43"/>
        <v>0</v>
      </c>
      <c r="Q73" s="29">
        <f t="shared" si="43"/>
        <v>0</v>
      </c>
      <c r="R73" s="29">
        <f t="shared" si="43"/>
        <v>0</v>
      </c>
      <c r="S73" s="29">
        <f t="shared" ref="S73:U73" si="44">S74+S76</f>
        <v>0</v>
      </c>
      <c r="T73" s="29">
        <f t="shared" si="44"/>
        <v>0</v>
      </c>
      <c r="U73" s="30">
        <f t="shared" si="44"/>
        <v>0</v>
      </c>
    </row>
    <row r="74" spans="1:21" s="7" customFormat="1" ht="20.100000000000001" customHeight="1" x14ac:dyDescent="0.2">
      <c r="A74" s="15">
        <v>451</v>
      </c>
      <c r="B74" s="65" t="s">
        <v>69</v>
      </c>
      <c r="C74" s="46">
        <f>C75</f>
        <v>1131500</v>
      </c>
      <c r="D74" s="16">
        <f t="shared" ref="D74:R74" si="45">D75</f>
        <v>0</v>
      </c>
      <c r="E74" s="16">
        <f t="shared" si="45"/>
        <v>0</v>
      </c>
      <c r="F74" s="16">
        <f t="shared" si="45"/>
        <v>0</v>
      </c>
      <c r="G74" s="16">
        <f t="shared" si="45"/>
        <v>0</v>
      </c>
      <c r="H74" s="16">
        <f t="shared" si="45"/>
        <v>0</v>
      </c>
      <c r="I74" s="16">
        <f t="shared" si="45"/>
        <v>0</v>
      </c>
      <c r="J74" s="16">
        <f t="shared" si="45"/>
        <v>0</v>
      </c>
      <c r="K74" s="16">
        <f t="shared" si="45"/>
        <v>0</v>
      </c>
      <c r="L74" s="16">
        <f t="shared" si="45"/>
        <v>0</v>
      </c>
      <c r="M74" s="16">
        <f t="shared" si="45"/>
        <v>0</v>
      </c>
      <c r="N74" s="16">
        <f t="shared" si="45"/>
        <v>0</v>
      </c>
      <c r="O74" s="16">
        <f t="shared" si="45"/>
        <v>0</v>
      </c>
      <c r="P74" s="16">
        <f t="shared" si="45"/>
        <v>0</v>
      </c>
      <c r="Q74" s="16">
        <f t="shared" si="45"/>
        <v>0</v>
      </c>
      <c r="R74" s="16">
        <f t="shared" si="45"/>
        <v>0</v>
      </c>
      <c r="S74" s="16">
        <f t="shared" ref="S74:U76" si="46">S75</f>
        <v>0</v>
      </c>
      <c r="T74" s="16">
        <f t="shared" si="46"/>
        <v>0</v>
      </c>
      <c r="U74" s="17">
        <f t="shared" si="46"/>
        <v>0</v>
      </c>
    </row>
    <row r="75" spans="1:21" s="7" customFormat="1" ht="20.100000000000001" customHeight="1" x14ac:dyDescent="0.2">
      <c r="A75" s="18">
        <v>4511</v>
      </c>
      <c r="B75" s="64" t="s">
        <v>69</v>
      </c>
      <c r="C75" s="47">
        <v>1131500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20">
        <f t="shared" ref="S75" si="47">SUM(D75:R75)</f>
        <v>0</v>
      </c>
      <c r="T75" s="19">
        <v>0</v>
      </c>
      <c r="U75" s="22">
        <v>0</v>
      </c>
    </row>
    <row r="76" spans="1:21" s="7" customFormat="1" ht="20.100000000000001" customHeight="1" x14ac:dyDescent="0.2">
      <c r="A76" s="15">
        <v>451</v>
      </c>
      <c r="B76" s="65" t="s">
        <v>71</v>
      </c>
      <c r="C76" s="46">
        <f>C77</f>
        <v>550800</v>
      </c>
      <c r="D76" s="16">
        <f t="shared" ref="D76:R76" si="48">D77</f>
        <v>0</v>
      </c>
      <c r="E76" s="16">
        <f t="shared" si="48"/>
        <v>0</v>
      </c>
      <c r="F76" s="16">
        <f t="shared" si="48"/>
        <v>0</v>
      </c>
      <c r="G76" s="16">
        <f t="shared" si="48"/>
        <v>0</v>
      </c>
      <c r="H76" s="16">
        <f t="shared" si="48"/>
        <v>0</v>
      </c>
      <c r="I76" s="16">
        <f t="shared" si="48"/>
        <v>0</v>
      </c>
      <c r="J76" s="16">
        <f t="shared" si="48"/>
        <v>0</v>
      </c>
      <c r="K76" s="16">
        <f t="shared" si="48"/>
        <v>0</v>
      </c>
      <c r="L76" s="16">
        <f t="shared" si="48"/>
        <v>0</v>
      </c>
      <c r="M76" s="16">
        <f t="shared" si="48"/>
        <v>0</v>
      </c>
      <c r="N76" s="16">
        <f t="shared" si="48"/>
        <v>0</v>
      </c>
      <c r="O76" s="16">
        <f t="shared" si="48"/>
        <v>0</v>
      </c>
      <c r="P76" s="16">
        <f t="shared" si="48"/>
        <v>0</v>
      </c>
      <c r="Q76" s="16">
        <f t="shared" si="48"/>
        <v>0</v>
      </c>
      <c r="R76" s="16">
        <f t="shared" si="48"/>
        <v>0</v>
      </c>
      <c r="S76" s="16">
        <f t="shared" si="46"/>
        <v>0</v>
      </c>
      <c r="T76" s="16">
        <f t="shared" si="46"/>
        <v>0</v>
      </c>
      <c r="U76" s="17">
        <f t="shared" si="46"/>
        <v>0</v>
      </c>
    </row>
    <row r="77" spans="1:21" s="7" customFormat="1" ht="20.100000000000001" customHeight="1" thickBot="1" x14ac:dyDescent="0.25">
      <c r="A77" s="33">
        <v>4511</v>
      </c>
      <c r="B77" s="67" t="s">
        <v>71</v>
      </c>
      <c r="C77" s="52">
        <v>550800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5">
        <f t="shared" ref="S77" si="49">SUM(D77:R77)</f>
        <v>0</v>
      </c>
      <c r="T77" s="34">
        <v>0</v>
      </c>
      <c r="U77" s="36">
        <v>0</v>
      </c>
    </row>
    <row r="78" spans="1:21" s="7" customFormat="1" ht="20.100000000000001" customHeight="1" thickTop="1" thickBot="1" x14ac:dyDescent="0.25">
      <c r="A78" s="41"/>
      <c r="B78" s="68" t="s">
        <v>44</v>
      </c>
      <c r="C78" s="53">
        <f t="shared" ref="C78:U78" si="50">C55+C5</f>
        <v>23671800</v>
      </c>
      <c r="D78" s="42">
        <f t="shared" si="50"/>
        <v>246600</v>
      </c>
      <c r="E78" s="42">
        <f t="shared" si="50"/>
        <v>100000</v>
      </c>
      <c r="F78" s="42">
        <f t="shared" si="50"/>
        <v>50000</v>
      </c>
      <c r="G78" s="42">
        <f t="shared" si="50"/>
        <v>60000</v>
      </c>
      <c r="H78" s="42">
        <f t="shared" si="50"/>
        <v>204000</v>
      </c>
      <c r="I78" s="42">
        <f t="shared" si="50"/>
        <v>50000</v>
      </c>
      <c r="J78" s="42">
        <f t="shared" si="50"/>
        <v>555500</v>
      </c>
      <c r="K78" s="42">
        <f t="shared" si="50"/>
        <v>5509900</v>
      </c>
      <c r="L78" s="42">
        <f t="shared" si="50"/>
        <v>9000000</v>
      </c>
      <c r="M78" s="42">
        <f t="shared" si="50"/>
        <v>150000</v>
      </c>
      <c r="N78" s="42">
        <f t="shared" si="50"/>
        <v>375000</v>
      </c>
      <c r="O78" s="42">
        <f t="shared" si="50"/>
        <v>717850</v>
      </c>
      <c r="P78" s="42">
        <f t="shared" si="50"/>
        <v>10000</v>
      </c>
      <c r="Q78" s="42">
        <f t="shared" si="50"/>
        <v>0</v>
      </c>
      <c r="R78" s="42">
        <f t="shared" si="50"/>
        <v>3899999.5</v>
      </c>
      <c r="S78" s="42">
        <f t="shared" si="50"/>
        <v>20928849.5</v>
      </c>
      <c r="T78" s="42">
        <f t="shared" si="50"/>
        <v>17712000</v>
      </c>
      <c r="U78" s="43">
        <f t="shared" si="50"/>
        <v>17602000</v>
      </c>
    </row>
    <row r="79" spans="1:21" ht="15.75" thickTop="1" x14ac:dyDescent="0.25"/>
  </sheetData>
  <mergeCells count="7">
    <mergeCell ref="A1:U1"/>
    <mergeCell ref="B2:C2"/>
    <mergeCell ref="T3:T4"/>
    <mergeCell ref="U3:U4"/>
    <mergeCell ref="C3:C4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8" scale="56" fitToHeight="0" orientation="landscape" r:id="rId1"/>
  <headerFooter>
    <oddHeader>&amp;LUpravno vijeće
21.12.2023&amp;R37. sjednica
Točka 4. dnevnog reda</oddHeader>
    <oddFooter>&amp;LNastavni zavod za javno zdravstvo Dr. Andrija Štampar&amp;C&amp;F&amp;R&amp;P/&amp;N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rashoda i izdataka 2024-26</vt:lpstr>
      <vt:lpstr>'Plan rashoda i izdataka 2024-26'!Ispis_naslova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</dc:creator>
  <cp:lastModifiedBy>Ana Mikuš</cp:lastModifiedBy>
  <cp:lastPrinted>2023-12-18T18:59:17Z</cp:lastPrinted>
  <dcterms:created xsi:type="dcterms:W3CDTF">2016-10-14T09:35:55Z</dcterms:created>
  <dcterms:modified xsi:type="dcterms:W3CDTF">2023-12-18T21:27:38Z</dcterms:modified>
</cp:coreProperties>
</file>