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 2. REBALANS 2022-10/"/>
    </mc:Choice>
  </mc:AlternateContent>
  <xr:revisionPtr revIDLastSave="612" documentId="8_{F3E66CB0-48D2-47B5-A112-CE4E6F6545F2}" xr6:coauthVersionLast="47" xr6:coauthVersionMax="47" xr10:uidLastSave="{B00C6EED-B786-4CE8-9E42-FB86F66A8316}"/>
  <bookViews>
    <workbookView xWindow="-120" yWindow="-120" windowWidth="29040" windowHeight="15840" xr2:uid="{2577C2F9-80FA-4AA8-B71F-B2D97AF89BF4}"/>
  </bookViews>
  <sheets>
    <sheet name="Prihodi 6" sheetId="1" r:id="rId1"/>
    <sheet name="Rashodi 3" sheetId="2" r:id="rId2"/>
    <sheet name="Rashodi 4" sheetId="3" r:id="rId3"/>
  </sheets>
  <definedNames>
    <definedName name="_xlnm.Print_Titles" localSheetId="0">'Prihodi 6'!$3:$4</definedName>
    <definedName name="_xlnm.Print_Titles" localSheetId="1">'Rashodi 3'!$3:$4</definedName>
    <definedName name="_xlnm.Print_Titles" localSheetId="2">'Rashodi 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C7" i="2"/>
  <c r="D8" i="2"/>
  <c r="E8" i="2"/>
  <c r="E7" i="2" s="1"/>
  <c r="C8" i="2"/>
  <c r="D57" i="3"/>
  <c r="D56" i="3" s="1"/>
  <c r="E57" i="3"/>
  <c r="E56" i="3" s="1"/>
  <c r="D54" i="3"/>
  <c r="D53" i="3" s="1"/>
  <c r="E54" i="3"/>
  <c r="E53" i="3" s="1"/>
  <c r="F51" i="3"/>
  <c r="E49" i="3"/>
  <c r="E50" i="3"/>
  <c r="E45" i="3"/>
  <c r="D40" i="3"/>
  <c r="E40" i="3"/>
  <c r="D36" i="3"/>
  <c r="E36" i="3"/>
  <c r="D32" i="3"/>
  <c r="E32" i="3"/>
  <c r="D26" i="3"/>
  <c r="E26" i="3"/>
  <c r="D21" i="3"/>
  <c r="E21" i="3"/>
  <c r="D16" i="3"/>
  <c r="E16" i="3"/>
  <c r="D11" i="3"/>
  <c r="D12" i="3"/>
  <c r="E12" i="3"/>
  <c r="E11" i="3" s="1"/>
  <c r="D7" i="3"/>
  <c r="D6" i="3" s="1"/>
  <c r="D8" i="3"/>
  <c r="E8" i="3"/>
  <c r="E7" i="3" s="1"/>
  <c r="E6" i="3" s="1"/>
  <c r="F58" i="3"/>
  <c r="F57" i="3" s="1"/>
  <c r="F56" i="3" s="1"/>
  <c r="F55" i="3"/>
  <c r="F54" i="3" s="1"/>
  <c r="F53" i="3" s="1"/>
  <c r="F48" i="3"/>
  <c r="F47" i="3"/>
  <c r="F46" i="3"/>
  <c r="F43" i="3"/>
  <c r="F42" i="3"/>
  <c r="F41" i="3"/>
  <c r="F40" i="3" s="1"/>
  <c r="F39" i="3"/>
  <c r="F38" i="3"/>
  <c r="F37" i="3"/>
  <c r="F35" i="3"/>
  <c r="F34" i="3"/>
  <c r="F33" i="3"/>
  <c r="F31" i="3"/>
  <c r="F30" i="3"/>
  <c r="F29" i="3"/>
  <c r="F28" i="3"/>
  <c r="F27" i="3"/>
  <c r="F25" i="3"/>
  <c r="F24" i="3"/>
  <c r="F23" i="3"/>
  <c r="F22" i="3"/>
  <c r="F20" i="3"/>
  <c r="F19" i="3"/>
  <c r="F18" i="3"/>
  <c r="F17" i="3"/>
  <c r="F14" i="3"/>
  <c r="F13" i="3"/>
  <c r="F9" i="3"/>
  <c r="F8" i="3" s="1"/>
  <c r="F7" i="3" s="1"/>
  <c r="F6" i="3" s="1"/>
  <c r="F16" i="3" l="1"/>
  <c r="F32" i="3"/>
  <c r="F52" i="3"/>
  <c r="D52" i="3"/>
  <c r="E52" i="3"/>
  <c r="E44" i="3"/>
  <c r="F36" i="3"/>
  <c r="F26" i="3"/>
  <c r="F21" i="3"/>
  <c r="E15" i="3"/>
  <c r="E10" i="3" s="1"/>
  <c r="D15" i="3"/>
  <c r="F12" i="3"/>
  <c r="F11" i="3" s="1"/>
  <c r="E5" i="3" l="1"/>
  <c r="F15" i="3"/>
  <c r="F64" i="1" l="1"/>
  <c r="F63" i="1" s="1"/>
  <c r="F62" i="1" s="1"/>
  <c r="F61" i="1" s="1"/>
  <c r="D61" i="1"/>
  <c r="D62" i="1"/>
  <c r="E62" i="1"/>
  <c r="E61" i="1" s="1"/>
  <c r="D63" i="1"/>
  <c r="E63" i="1"/>
  <c r="C63" i="1"/>
  <c r="C62" i="1"/>
  <c r="C61" i="1" s="1"/>
  <c r="E13" i="1" l="1"/>
  <c r="D59" i="1"/>
  <c r="D58" i="1" s="1"/>
  <c r="E59" i="1"/>
  <c r="E58" i="1" s="1"/>
  <c r="D56" i="1"/>
  <c r="E56" i="1"/>
  <c r="F56" i="1"/>
  <c r="D53" i="1"/>
  <c r="D54" i="1"/>
  <c r="E54" i="1"/>
  <c r="F54" i="1"/>
  <c r="F53" i="1" s="1"/>
  <c r="D50" i="1"/>
  <c r="E50" i="1"/>
  <c r="D48" i="1"/>
  <c r="E48" i="1"/>
  <c r="D45" i="1"/>
  <c r="E45" i="1"/>
  <c r="E42" i="1" s="1"/>
  <c r="D42" i="1"/>
  <c r="D43" i="1"/>
  <c r="E43" i="1"/>
  <c r="F43" i="1"/>
  <c r="D37" i="1"/>
  <c r="D36" i="1" s="1"/>
  <c r="D35" i="1" s="1"/>
  <c r="E37" i="1"/>
  <c r="E36" i="1" s="1"/>
  <c r="E35" i="1" s="1"/>
  <c r="D33" i="1"/>
  <c r="D32" i="1" s="1"/>
  <c r="E33" i="1"/>
  <c r="E32" i="1" s="1"/>
  <c r="D30" i="1"/>
  <c r="E30" i="1"/>
  <c r="F30" i="1"/>
  <c r="D28" i="1"/>
  <c r="E28" i="1"/>
  <c r="D25" i="1"/>
  <c r="E25" i="1"/>
  <c r="D21" i="1"/>
  <c r="D20" i="1" s="1"/>
  <c r="E21" i="1"/>
  <c r="E20" i="1" s="1"/>
  <c r="D18" i="1"/>
  <c r="D15" i="1" s="1"/>
  <c r="E18" i="1"/>
  <c r="E15" i="1" s="1"/>
  <c r="D16" i="1"/>
  <c r="E16" i="1"/>
  <c r="D13" i="1"/>
  <c r="D11" i="1"/>
  <c r="D10" i="1" s="1"/>
  <c r="E11" i="1"/>
  <c r="D8" i="1"/>
  <c r="D7" i="1" s="1"/>
  <c r="E8" i="1"/>
  <c r="E7" i="1" s="1"/>
  <c r="F60" i="1"/>
  <c r="F59" i="1" s="1"/>
  <c r="F58" i="1" s="1"/>
  <c r="F57" i="1"/>
  <c r="F55" i="1"/>
  <c r="F51" i="1"/>
  <c r="F50" i="1" s="1"/>
  <c r="F49" i="1"/>
  <c r="F48" i="1" s="1"/>
  <c r="F46" i="1"/>
  <c r="F45" i="1" s="1"/>
  <c r="F44" i="1"/>
  <c r="F40" i="1"/>
  <c r="F39" i="1"/>
  <c r="F38" i="1"/>
  <c r="F34" i="1"/>
  <c r="F33" i="1" s="1"/>
  <c r="F32" i="1" s="1"/>
  <c r="F31" i="1"/>
  <c r="F29" i="1"/>
  <c r="F28" i="1" s="1"/>
  <c r="F27" i="1"/>
  <c r="F26" i="1"/>
  <c r="F22" i="1"/>
  <c r="F21" i="1" s="1"/>
  <c r="F20" i="1" s="1"/>
  <c r="F19" i="1"/>
  <c r="F18" i="1" s="1"/>
  <c r="F17" i="1"/>
  <c r="F16" i="1" s="1"/>
  <c r="F14" i="1"/>
  <c r="F13" i="1" s="1"/>
  <c r="F12" i="1"/>
  <c r="F11" i="1" s="1"/>
  <c r="F9" i="1"/>
  <c r="F8" i="1" s="1"/>
  <c r="F7" i="1" s="1"/>
  <c r="F209" i="2"/>
  <c r="D52" i="1" l="1"/>
  <c r="F10" i="1"/>
  <c r="D24" i="1"/>
  <c r="E53" i="1"/>
  <c r="E52" i="1" s="1"/>
  <c r="F25" i="1"/>
  <c r="F42" i="1"/>
  <c r="E47" i="1"/>
  <c r="E41" i="1" s="1"/>
  <c r="F37" i="1"/>
  <c r="F36" i="1" s="1"/>
  <c r="F35" i="1" s="1"/>
  <c r="F24" i="1"/>
  <c r="F23" i="1" s="1"/>
  <c r="E24" i="1"/>
  <c r="E23" i="1" s="1"/>
  <c r="F15" i="1"/>
  <c r="E10" i="1"/>
  <c r="F52" i="1"/>
  <c r="D47" i="1"/>
  <c r="F47" i="1"/>
  <c r="F41" i="1" s="1"/>
  <c r="D41" i="1"/>
  <c r="D23" i="1"/>
  <c r="E6" i="1"/>
  <c r="D6" i="1"/>
  <c r="F6" i="1"/>
  <c r="D211" i="2"/>
  <c r="D210" i="2" s="1"/>
  <c r="E211" i="2"/>
  <c r="E210" i="2" s="1"/>
  <c r="D208" i="2"/>
  <c r="D207" i="2" s="1"/>
  <c r="E208" i="2"/>
  <c r="E207" i="2" s="1"/>
  <c r="F208" i="2"/>
  <c r="F207" i="2" s="1"/>
  <c r="C211" i="2"/>
  <c r="C208" i="2"/>
  <c r="C207" i="2" s="1"/>
  <c r="E206" i="2" l="1"/>
  <c r="D5" i="1"/>
  <c r="F5" i="1"/>
  <c r="E5" i="1"/>
  <c r="D206" i="2"/>
  <c r="D214" i="2"/>
  <c r="D213" i="2" s="1"/>
  <c r="E214" i="2"/>
  <c r="E213" i="2" s="1"/>
  <c r="D203" i="2"/>
  <c r="E203" i="2"/>
  <c r="D201" i="2"/>
  <c r="E201" i="2"/>
  <c r="D198" i="2"/>
  <c r="E198" i="2"/>
  <c r="D194" i="2"/>
  <c r="E194" i="2"/>
  <c r="D190" i="2"/>
  <c r="E190" i="2"/>
  <c r="D188" i="2"/>
  <c r="E188" i="2"/>
  <c r="D182" i="2"/>
  <c r="E182" i="2"/>
  <c r="D178" i="2"/>
  <c r="E178" i="2"/>
  <c r="D176" i="2"/>
  <c r="E176" i="2"/>
  <c r="D171" i="2"/>
  <c r="E171" i="2"/>
  <c r="D168" i="2"/>
  <c r="E168" i="2"/>
  <c r="D164" i="2"/>
  <c r="D163" i="2" s="1"/>
  <c r="E164" i="2"/>
  <c r="E163" i="2" s="1"/>
  <c r="D157" i="2"/>
  <c r="E157" i="2"/>
  <c r="D153" i="2"/>
  <c r="E153" i="2"/>
  <c r="D146" i="2"/>
  <c r="D139" i="2" s="1"/>
  <c r="E146" i="2"/>
  <c r="E139" i="2" s="1"/>
  <c r="D137" i="2"/>
  <c r="E137" i="2"/>
  <c r="D133" i="2"/>
  <c r="E133" i="2"/>
  <c r="D125" i="2"/>
  <c r="E125" i="2"/>
  <c r="D120" i="2"/>
  <c r="D115" i="2" s="1"/>
  <c r="E120" i="2"/>
  <c r="E115" i="2" s="1"/>
  <c r="D113" i="2"/>
  <c r="E113" i="2"/>
  <c r="D111" i="2"/>
  <c r="E111" i="2"/>
  <c r="D108" i="2"/>
  <c r="E108" i="2"/>
  <c r="D104" i="2"/>
  <c r="E104" i="2"/>
  <c r="D100" i="2"/>
  <c r="E100" i="2"/>
  <c r="D95" i="2"/>
  <c r="E95" i="2"/>
  <c r="D92" i="2"/>
  <c r="E92" i="2"/>
  <c r="D89" i="2"/>
  <c r="E89" i="2"/>
  <c r="D86" i="2"/>
  <c r="E86" i="2"/>
  <c r="D81" i="2"/>
  <c r="E81" i="2"/>
  <c r="D79" i="2"/>
  <c r="E79" i="2"/>
  <c r="D58" i="2"/>
  <c r="E58" i="2"/>
  <c r="D54" i="2"/>
  <c r="E54" i="2"/>
  <c r="D52" i="2"/>
  <c r="E52" i="2"/>
  <c r="D46" i="2"/>
  <c r="E46" i="2"/>
  <c r="D43" i="2"/>
  <c r="E43" i="2"/>
  <c r="D41" i="2"/>
  <c r="E41" i="2"/>
  <c r="D33" i="2"/>
  <c r="E33" i="2"/>
  <c r="D28" i="2"/>
  <c r="E28" i="2"/>
  <c r="D25" i="2"/>
  <c r="E25" i="2"/>
  <c r="D16" i="2"/>
  <c r="D15" i="2" s="1"/>
  <c r="E16" i="2"/>
  <c r="E15" i="2" s="1"/>
  <c r="D13" i="2"/>
  <c r="E13" i="2"/>
  <c r="D11" i="2"/>
  <c r="E11" i="2"/>
  <c r="F216" i="2"/>
  <c r="F215" i="2"/>
  <c r="F212" i="2"/>
  <c r="F211" i="2" s="1"/>
  <c r="F210" i="2" s="1"/>
  <c r="F206" i="2" s="1"/>
  <c r="F205" i="2"/>
  <c r="F204" i="2"/>
  <c r="F202" i="2"/>
  <c r="F200" i="2"/>
  <c r="F199" i="2"/>
  <c r="F196" i="2"/>
  <c r="F195" i="2"/>
  <c r="F192" i="2"/>
  <c r="F191" i="2"/>
  <c r="F189" i="2"/>
  <c r="F187" i="2"/>
  <c r="F186" i="2"/>
  <c r="F185" i="2"/>
  <c r="F184" i="2"/>
  <c r="F183" i="2"/>
  <c r="F181" i="2"/>
  <c r="F180" i="2"/>
  <c r="F179" i="2"/>
  <c r="F177" i="2"/>
  <c r="F175" i="2"/>
  <c r="F174" i="2"/>
  <c r="F173" i="2"/>
  <c r="F172" i="2"/>
  <c r="F170" i="2"/>
  <c r="F169" i="2"/>
  <c r="F166" i="2"/>
  <c r="F165" i="2"/>
  <c r="F162" i="2"/>
  <c r="F161" i="2"/>
  <c r="F160" i="2"/>
  <c r="F159" i="2"/>
  <c r="F158" i="2"/>
  <c r="F156" i="2"/>
  <c r="F155" i="2"/>
  <c r="F154" i="2"/>
  <c r="F152" i="2"/>
  <c r="F151" i="2"/>
  <c r="F150" i="2"/>
  <c r="F149" i="2"/>
  <c r="F148" i="2"/>
  <c r="F147" i="2"/>
  <c r="F145" i="2"/>
  <c r="F144" i="2"/>
  <c r="F143" i="2"/>
  <c r="F142" i="2"/>
  <c r="F141" i="2"/>
  <c r="F140" i="2"/>
  <c r="F138" i="2"/>
  <c r="F136" i="2"/>
  <c r="F135" i="2"/>
  <c r="F134" i="2"/>
  <c r="F132" i="2"/>
  <c r="F130" i="2"/>
  <c r="F129" i="2"/>
  <c r="F128" i="2"/>
  <c r="F127" i="2"/>
  <c r="F126" i="2"/>
  <c r="F124" i="2"/>
  <c r="F123" i="2"/>
  <c r="F122" i="2"/>
  <c r="F121" i="2"/>
  <c r="F119" i="2"/>
  <c r="F118" i="2"/>
  <c r="F117" i="2"/>
  <c r="F116" i="2"/>
  <c r="F114" i="2"/>
  <c r="F112" i="2"/>
  <c r="F111" i="2" s="1"/>
  <c r="F110" i="2"/>
  <c r="F109" i="2"/>
  <c r="F107" i="2"/>
  <c r="F106" i="2"/>
  <c r="F105" i="2"/>
  <c r="F103" i="2"/>
  <c r="F102" i="2"/>
  <c r="F101" i="2"/>
  <c r="F98" i="2"/>
  <c r="F97" i="2"/>
  <c r="F96" i="2"/>
  <c r="F93" i="2"/>
  <c r="F91" i="2"/>
  <c r="F90" i="2"/>
  <c r="F88" i="2"/>
  <c r="F87" i="2"/>
  <c r="F85" i="2"/>
  <c r="F84" i="2"/>
  <c r="F83" i="2"/>
  <c r="F82" i="2"/>
  <c r="F80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6" i="2"/>
  <c r="F55" i="2"/>
  <c r="F53" i="2"/>
  <c r="F52" i="2" s="1"/>
  <c r="F51" i="2"/>
  <c r="F50" i="2"/>
  <c r="F47" i="2"/>
  <c r="F45" i="2"/>
  <c r="F44" i="2"/>
  <c r="F42" i="2"/>
  <c r="F40" i="2"/>
  <c r="F39" i="2"/>
  <c r="F38" i="2"/>
  <c r="F37" i="2"/>
  <c r="F36" i="2"/>
  <c r="F35" i="2"/>
  <c r="F34" i="2"/>
  <c r="F30" i="2"/>
  <c r="F29" i="2"/>
  <c r="F27" i="2"/>
  <c r="F26" i="2"/>
  <c r="F23" i="2"/>
  <c r="F22" i="2"/>
  <c r="F21" i="2"/>
  <c r="F20" i="2"/>
  <c r="F19" i="2"/>
  <c r="F18" i="2"/>
  <c r="F17" i="2"/>
  <c r="F14" i="2"/>
  <c r="F13" i="2" s="1"/>
  <c r="F12" i="2"/>
  <c r="F11" i="2" s="1"/>
  <c r="F10" i="2"/>
  <c r="F9" i="2"/>
  <c r="F8" i="2" s="1"/>
  <c r="F7" i="2" s="1"/>
  <c r="F28" i="2" l="1"/>
  <c r="F89" i="2"/>
  <c r="F95" i="2"/>
  <c r="F86" i="2"/>
  <c r="F164" i="2"/>
  <c r="F163" i="2" s="1"/>
  <c r="D49" i="2"/>
  <c r="D57" i="2"/>
  <c r="D24" i="2"/>
  <c r="F198" i="2"/>
  <c r="F190" i="2"/>
  <c r="F171" i="2"/>
  <c r="F125" i="2"/>
  <c r="F108" i="2"/>
  <c r="F100" i="2"/>
  <c r="F79" i="2"/>
  <c r="F46" i="2"/>
  <c r="F33" i="2"/>
  <c r="F43" i="2"/>
  <c r="F81" i="2"/>
  <c r="F92" i="2"/>
  <c r="F54" i="2"/>
  <c r="F49" i="2" s="1"/>
  <c r="F113" i="2"/>
  <c r="F178" i="2"/>
  <c r="F203" i="2"/>
  <c r="F201" i="2"/>
  <c r="F188" i="2"/>
  <c r="E57" i="2"/>
  <c r="F176" i="2"/>
  <c r="F182" i="2"/>
  <c r="F194" i="2"/>
  <c r="F214" i="2"/>
  <c r="F213" i="2" s="1"/>
  <c r="F16" i="2"/>
  <c r="F15" i="2" s="1"/>
  <c r="F146" i="2"/>
  <c r="F139" i="2" s="1"/>
  <c r="E24" i="2"/>
  <c r="F120" i="2"/>
  <c r="F115" i="2" s="1"/>
  <c r="F25" i="2"/>
  <c r="F24" i="2" s="1"/>
  <c r="F41" i="2"/>
  <c r="F168" i="2"/>
  <c r="F104" i="2"/>
  <c r="F157" i="2"/>
  <c r="F153" i="2"/>
  <c r="F137" i="2"/>
  <c r="F133" i="2"/>
  <c r="F58" i="2"/>
  <c r="E197" i="2"/>
  <c r="E193" i="2" s="1"/>
  <c r="D197" i="2"/>
  <c r="D193" i="2" s="1"/>
  <c r="E167" i="2"/>
  <c r="D167" i="2"/>
  <c r="E131" i="2"/>
  <c r="D131" i="2"/>
  <c r="E99" i="2"/>
  <c r="D99" i="2"/>
  <c r="E49" i="2"/>
  <c r="E32" i="2"/>
  <c r="D32" i="2"/>
  <c r="D6" i="2" l="1"/>
  <c r="D48" i="2"/>
  <c r="F131" i="2"/>
  <c r="F99" i="2"/>
  <c r="F197" i="2"/>
  <c r="F193" i="2" s="1"/>
  <c r="F167" i="2"/>
  <c r="F57" i="2"/>
  <c r="F48" i="2" s="1"/>
  <c r="F32" i="2"/>
  <c r="E6" i="2"/>
  <c r="F6" i="2"/>
  <c r="E48" i="2"/>
  <c r="D94" i="2"/>
  <c r="E94" i="2"/>
  <c r="D45" i="3"/>
  <c r="D44" i="3" s="1"/>
  <c r="D50" i="3"/>
  <c r="D49" i="3" s="1"/>
  <c r="D10" i="3" l="1"/>
  <c r="D5" i="3" s="1"/>
  <c r="D31" i="2"/>
  <c r="D5" i="2"/>
  <c r="F94" i="2"/>
  <c r="F31" i="2" s="1"/>
  <c r="F5" i="2" s="1"/>
  <c r="E31" i="2"/>
  <c r="E5" i="2" s="1"/>
  <c r="C8" i="3"/>
  <c r="C7" i="3" s="1"/>
  <c r="C6" i="3" s="1"/>
  <c r="C12" i="3"/>
  <c r="C16" i="3"/>
  <c r="C21" i="3"/>
  <c r="C26" i="3"/>
  <c r="C32" i="3"/>
  <c r="C36" i="3"/>
  <c r="C40" i="3"/>
  <c r="C45" i="3"/>
  <c r="F45" i="3" s="1"/>
  <c r="C50" i="3"/>
  <c r="C54" i="3"/>
  <c r="C57" i="3"/>
  <c r="F50" i="3" l="1"/>
  <c r="C49" i="3"/>
  <c r="C11" i="3"/>
  <c r="C44" i="3"/>
  <c r="F44" i="3" s="1"/>
  <c r="C56" i="3"/>
  <c r="C53" i="3"/>
  <c r="C15" i="3"/>
  <c r="F49" i="3" l="1"/>
  <c r="F10" i="3" s="1"/>
  <c r="F5" i="3" s="1"/>
  <c r="C52" i="3"/>
  <c r="C10" i="3"/>
  <c r="C5" i="3" l="1"/>
  <c r="C92" i="2"/>
  <c r="C11" i="2" l="1"/>
  <c r="C13" i="2"/>
  <c r="C16" i="2"/>
  <c r="C25" i="2"/>
  <c r="C28" i="2"/>
  <c r="C33" i="2"/>
  <c r="C41" i="2"/>
  <c r="C43" i="2"/>
  <c r="C46" i="2"/>
  <c r="C52" i="2"/>
  <c r="C54" i="2"/>
  <c r="C58" i="2"/>
  <c r="C79" i="2"/>
  <c r="C81" i="2"/>
  <c r="C86" i="2"/>
  <c r="C89" i="2"/>
  <c r="C95" i="2"/>
  <c r="C100" i="2"/>
  <c r="C104" i="2"/>
  <c r="C108" i="2"/>
  <c r="C111" i="2"/>
  <c r="C113" i="2"/>
  <c r="C120" i="2"/>
  <c r="C125" i="2"/>
  <c r="C133" i="2"/>
  <c r="C137" i="2"/>
  <c r="C146" i="2"/>
  <c r="C139" i="2" s="1"/>
  <c r="C153" i="2"/>
  <c r="C157" i="2"/>
  <c r="C164" i="2"/>
  <c r="C168" i="2"/>
  <c r="C171" i="2"/>
  <c r="C176" i="2"/>
  <c r="C178" i="2"/>
  <c r="C182" i="2"/>
  <c r="C188" i="2"/>
  <c r="C190" i="2"/>
  <c r="C194" i="2"/>
  <c r="C198" i="2"/>
  <c r="C201" i="2"/>
  <c r="C203" i="2"/>
  <c r="C214" i="2"/>
  <c r="C210" i="2" l="1"/>
  <c r="C206" i="2" s="1"/>
  <c r="C163" i="2"/>
  <c r="C115" i="2"/>
  <c r="C15" i="2"/>
  <c r="C213" i="2"/>
  <c r="C49" i="2"/>
  <c r="C24" i="2"/>
  <c r="C197" i="2"/>
  <c r="C32" i="2"/>
  <c r="C57" i="2"/>
  <c r="C99" i="2"/>
  <c r="C131" i="2"/>
  <c r="C167" i="2"/>
  <c r="C193" i="2" l="1"/>
  <c r="C48" i="2"/>
  <c r="C6" i="2"/>
  <c r="C94" i="2"/>
  <c r="C31" i="2" l="1"/>
  <c r="C5" i="2" l="1"/>
  <c r="C8" i="1" l="1"/>
  <c r="C11" i="1"/>
  <c r="C13" i="1"/>
  <c r="C16" i="1"/>
  <c r="C18" i="1"/>
  <c r="C21" i="1"/>
  <c r="C25" i="1"/>
  <c r="C28" i="1"/>
  <c r="C30" i="1"/>
  <c r="C33" i="1"/>
  <c r="C37" i="1"/>
  <c r="C43" i="1"/>
  <c r="C45" i="1"/>
  <c r="C48" i="1"/>
  <c r="C50" i="1"/>
  <c r="C54" i="1"/>
  <c r="C56" i="1"/>
  <c r="C59" i="1"/>
  <c r="C7" i="1" l="1"/>
  <c r="C58" i="1"/>
  <c r="C36" i="1"/>
  <c r="C32" i="1"/>
  <c r="C20" i="1"/>
  <c r="C15" i="1"/>
  <c r="C10" i="1"/>
  <c r="C53" i="1"/>
  <c r="C47" i="1"/>
  <c r="C42" i="1"/>
  <c r="C24" i="1"/>
  <c r="C6" i="1" l="1"/>
  <c r="C52" i="1"/>
  <c r="C41" i="1"/>
  <c r="C35" i="1"/>
  <c r="C23" i="1"/>
  <c r="C5" i="1" l="1"/>
</calcChain>
</file>

<file path=xl/sharedStrings.xml><?xml version="1.0" encoding="utf-8"?>
<sst xmlns="http://schemas.openxmlformats.org/spreadsheetml/2006/main" count="352" uniqueCount="302">
  <si>
    <t>Konto</t>
  </si>
  <si>
    <t>Naziv konta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</si>
  <si>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</si>
  <si>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</si>
  <si>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</si>
  <si>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</si>
  <si>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</si>
  <si>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</si>
  <si>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</si>
  <si>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</si>
  <si>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</si>
  <si>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</si>
  <si>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</si>
  <si>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</si>
  <si>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</si>
  <si>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</si>
  <si>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</si>
  <si>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</si>
  <si>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</si>
  <si>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</si>
  <si>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</si>
  <si>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</si>
  <si>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pozitivnih tečajnih razlika</t>
  </si>
  <si>
    <t>Prihodi od nefinancijske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</si>
  <si>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</si>
  <si>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</si>
  <si>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</si>
  <si>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</si>
  <si>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usluga, participacije i slično</t>
  </si>
  <si>
    <t>Prihodi s osnova osiguranja, refundacije šteta i totalne štete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</si>
  <si>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</si>
  <si>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</si>
  <si>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</si>
  <si>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</si>
  <si>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Prihodi od prodaje proizvoda</t>
  </si>
  <si>
    <t>Donacije od pravnih i fizičkih osoba izvan općeg proračuna</t>
  </si>
  <si>
    <t>Tekuće donacije</t>
  </si>
  <si>
    <t>Tekuće donacije od trgovačkih društava</t>
  </si>
  <si>
    <t>Kapitalne donacije</t>
  </si>
  <si>
    <t>Kapitalne donacije od trgovačkih društava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</si>
  <si>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</si>
  <si>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</si>
  <si>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</si>
  <si>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</si>
  <si>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</si>
  <si>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</si>
  <si>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Rashodi za zaposlene</t>
  </si>
  <si>
    <t>Plaće (bruto)</t>
  </si>
  <si>
    <t>Plaće za redovan rad</t>
  </si>
  <si>
    <t>Plaće za zaposlene</t>
  </si>
  <si>
    <t>Plaće po sudskim presudama</t>
  </si>
  <si>
    <t>31113</t>
  </si>
  <si>
    <t>Plaće u naravi</t>
  </si>
  <si>
    <t>Korištenje prijevoznih sredstava</t>
  </si>
  <si>
    <t>Plaće za prekovremeni rad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</si>
  <si>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</si>
  <si>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</si>
  <si>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</si>
  <si>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</si>
  <si>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</si>
  <si>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</si>
  <si>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</si>
  <si>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31219</t>
  </si>
  <si>
    <t>Ostali nenavedeni rashodi za zaposlene</t>
  </si>
  <si>
    <t>Doprinosi na plaće</t>
  </si>
  <si>
    <t>Doprinosi za obvezno zdravstveno osiguranje</t>
  </si>
  <si>
    <t>Doprinosi za obvezno zdravstveno osiguranje zaštite zdravlja na radu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</si>
  <si>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</si>
  <si>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</si>
  <si>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</si>
  <si>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</si>
  <si>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</si>
  <si>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</si>
  <si>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</si>
  <si>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</si>
  <si>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</si>
  <si>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</si>
  <si>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</si>
  <si>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</si>
  <si>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</si>
  <si>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</si>
  <si>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</si>
  <si>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</si>
  <si>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</si>
  <si>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</si>
  <si>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</si>
  <si>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</si>
  <si>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</si>
  <si>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</si>
  <si>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</si>
  <si>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</si>
  <si>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</si>
  <si>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</si>
  <si>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</si>
  <si>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</si>
  <si>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</si>
  <si>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</si>
  <si>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</si>
  <si>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</si>
  <si>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</si>
  <si>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diskovi</t>
  </si>
  <si>
    <t>Osnovni materijal i sirovine - testovi za mikrobiologiju</t>
  </si>
  <si>
    <t>Osnovni materijal i sirovine - podloge za mikrobiologiju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</si>
  <si>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</si>
  <si>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</si>
  <si>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</si>
  <si>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laboratorijski staklo</t>
  </si>
  <si>
    <t>Osnovni materijal i sirovine - laboratorijska plastika</t>
  </si>
  <si>
    <t>Osnovni materijal i sirovine - potrošni laboratorijski materijal</t>
  </si>
  <si>
    <t>Osnovni materijal i sirovine - sredstva za DDD</t>
  </si>
  <si>
    <t>Osnovni materijal i sirovine - molekularna mikrobiologija</t>
  </si>
  <si>
    <t>Osnovni materijal i sirovine - test pločice za droge</t>
  </si>
  <si>
    <t>Osnovni materijal i sirovine - mobilna mamografija</t>
  </si>
  <si>
    <t>Osnovni materijal i sirovine - obrasci</t>
  </si>
  <si>
    <t>Osnovni materijal i sirovine - serološka dijagnostika</t>
  </si>
  <si>
    <t>Osnovni materijal i sirovine - potrošni materijal za preventivnu medicinu</t>
  </si>
  <si>
    <t>Osnovni materijal i sirovine - standardi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</si>
  <si>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</si>
  <si>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</si>
  <si>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</si>
  <si>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</si>
  <si>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</si>
  <si>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</si>
  <si>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</si>
  <si>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</si>
  <si>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</si>
  <si>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</si>
  <si>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</si>
  <si>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</si>
  <si>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</si>
  <si>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</si>
  <si>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</si>
  <si>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</si>
  <si>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</si>
  <si>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slično)</t>
  </si>
  <si>
    <t>Rent-a-car i taxi prijevoz</t>
  </si>
  <si>
    <t>Usluge tekućeg i investicijskog održavanja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</si>
  <si>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</si>
  <si>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</si>
  <si>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</si>
  <si>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</si>
  <si>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</si>
  <si>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</si>
  <si>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investicijskog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</si>
  <si>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</si>
  <si>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</si>
  <si>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</si>
  <si>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</si>
  <si>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i investicijskog održavanja</t>
  </si>
  <si>
    <t>Ostale usluge tekućeg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</si>
  <si>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</si>
  <si>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</si>
  <si>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</si>
  <si>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</si>
  <si>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</si>
  <si>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</si>
  <si>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</si>
  <si>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</si>
  <si>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</si>
  <si>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</si>
  <si>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</si>
  <si>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</si>
  <si>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Zakupnine i najamnine</t>
  </si>
  <si>
    <t>32352</t>
  </si>
  <si>
    <t>Zakupnine i najamnine za građevinske objekte</t>
  </si>
  <si>
    <t>Najamnine za opremu</t>
  </si>
  <si>
    <t>Licence</t>
  </si>
  <si>
    <t>Zakupnine i najamnine za vozila</t>
  </si>
  <si>
    <t>Ostale najamnine i zakupnine</t>
  </si>
  <si>
    <t>Zdravstvene i veterinarske usluge</t>
  </si>
  <si>
    <t>Obvezni i preventivni zdravstveni pregledi zaposlenika</t>
  </si>
  <si>
    <t>Laboratorijske usluge</t>
  </si>
  <si>
    <t>Laboratorijske usluge - usluge drugih zdravstvenih ustanova</t>
  </si>
  <si>
    <t>Laboratorijske usluge - interkalibracije</t>
  </si>
  <si>
    <t>Laboratorijske usluge -Eko Karta</t>
  </si>
  <si>
    <t>Ostale zdravstvene i veterinarske usluge</t>
  </si>
  <si>
    <t>Ostale zdravstvene usluge - očitavanje nalaza mobilne mamografije</t>
  </si>
  <si>
    <t>Intelektualne i osobne usluge</t>
  </si>
  <si>
    <t>Autorski honorari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</si>
  <si>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</si>
  <si>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</si>
  <si>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</si>
  <si>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</si>
  <si>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Ostale intelektualne usluge - izrada projekta</t>
  </si>
  <si>
    <t>Ostale intelektualne usluge - stručni nadzor</t>
  </si>
  <si>
    <t>Ostale intelektualne usluge - projektantski nadzor</t>
  </si>
  <si>
    <t>Ostale intelektualne usluge - bioprognoza i monitoring zraka</t>
  </si>
  <si>
    <t>Ostale intelektualne usluge - uvođenje sustava kvalitete</t>
  </si>
  <si>
    <t>Ostale intelektualne usluge - konzultantske usluge EU projekti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</si>
  <si>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</si>
  <si>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</si>
  <si>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</si>
  <si>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</si>
  <si>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</si>
  <si>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Grafičke i tiskarske usluge, usluge kopiranja i uvezivanja i slično</t>
  </si>
  <si>
    <t>Usluge pri registraciji prijevoznih sredstava</t>
  </si>
  <si>
    <t>Usluge čišćenja, pranja i slično</t>
  </si>
  <si>
    <t>Usluge čuvanja imovine i osoba</t>
  </si>
  <si>
    <t>Ostale nespomenute usluge</t>
  </si>
  <si>
    <t>Naknade troškova osobama izvan radnog odnosa</t>
  </si>
  <si>
    <t>Naknade troškova službenog puta</t>
  </si>
  <si>
    <t>Naknade ostalih troškova</t>
  </si>
  <si>
    <t>Ostali nespomenuti rashodi poslovanja</t>
  </si>
  <si>
    <t>Naknade za rad predstavničkih i izvršnih tijela, povjerenstava i slično</t>
  </si>
  <si>
    <t>Naknade za rad članovima predstavničkih i izvršnih tijela i upravnih vijeća</t>
  </si>
  <si>
    <t>Naknade članovima povjerenstava</t>
  </si>
  <si>
    <t>Premije osiguranja</t>
  </si>
  <si>
    <t>Premije osiguranja prijevoznih sredstava</t>
  </si>
  <si>
    <t>Premije osiguranja ostale imovine</t>
  </si>
  <si>
    <t>Premije osiguranja zaposlenih</t>
  </si>
  <si>
    <t>Osiguranje za odgovornost iz djelatnosti</t>
  </si>
  <si>
    <t>Reprezentacija</t>
  </si>
  <si>
    <t>Članarine i norme</t>
  </si>
  <si>
    <t>Tuzemne članarine</t>
  </si>
  <si>
    <t>Međunarodne članarine</t>
  </si>
  <si>
    <t>Norme</t>
  </si>
  <si>
    <t>Pristojbe i naknade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</si>
  <si>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</si>
  <si>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</si>
  <si>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</si>
  <si>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</si>
  <si>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Ostale pristojbe i naknade</t>
  </si>
  <si>
    <t>Troškovi sudskih postupaka</t>
  </si>
  <si>
    <t>Rashodi protokola (cvijeće, vijenci, svijeće i slično)</t>
  </si>
  <si>
    <t>Financijski rashodi</t>
  </si>
  <si>
    <t>Kamate za primljene kredite i zajmove</t>
  </si>
  <si>
    <t>Kamate za primljene kredite od tuzemnih kreditnih institucija izvan javnog sektora</t>
  </si>
  <si>
    <t>Kamate za primljene kredite od tuzemnih kreditnih institucija- nerealizirane</t>
  </si>
  <si>
    <t>Ostali financijski rashodi</t>
  </si>
  <si>
    <t>Bankarske usluge i usluge platnog prometa</t>
  </si>
  <si>
    <t>Usluge banaka</t>
  </si>
  <si>
    <t>Usluge platnog prometa</t>
  </si>
  <si>
    <t>Negativne tečajne razlike i razlike zbog primjene valitne klauzule</t>
  </si>
  <si>
    <t>Negativne tečajne razlike</t>
  </si>
  <si>
    <t>Zatezne kamate</t>
  </si>
  <si>
    <t>Zatezne kamate iz poslovnih odnosa</t>
  </si>
  <si>
    <t>Ostale zatezne kamate</t>
  </si>
  <si>
    <t>Pomoći dane u inozemstvo i unutar općeg proračuna</t>
  </si>
  <si>
    <t>Ostali rashodi</t>
  </si>
  <si>
    <t>38117</t>
  </si>
  <si>
    <t xml:space="preserve">Tekuće donacije građanima i kućanstvima  </t>
  </si>
  <si>
    <t>38129</t>
  </si>
  <si>
    <t>Ostale tekuće donacije u naravi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</si>
  <si>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</si>
  <si>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</si>
  <si>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</si>
  <si>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</si>
  <si>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</si>
  <si>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</si>
  <si>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</si>
  <si>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</si>
  <si>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</si>
  <si>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</si>
  <si>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</si>
  <si>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</si>
  <si>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Laboratorijski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</si>
  <si>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</si>
  <si>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</si>
  <si>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</si>
  <si>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</si>
  <si>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</si>
  <si>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</si>
  <si>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</si>
  <si>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</si>
  <si>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</si>
  <si>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</si>
  <si>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</si>
  <si>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</si>
  <si>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</si>
  <si>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</si>
  <si>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Medicinska oprema - Mobilna mamografija</t>
  </si>
  <si>
    <t>Laboratorijska oprema</t>
  </si>
  <si>
    <t>Instrumenti, uređaji i strojevi</t>
  </si>
  <si>
    <t>Precizni i optički instrumenti</t>
  </si>
  <si>
    <t>Mjerni i kontrolni uređaji</t>
  </si>
  <si>
    <t>Ostali instrumenti, uređaji i strojevi</t>
  </si>
  <si>
    <t>Uređaji, strojevi i oprema za ostale namjene</t>
  </si>
  <si>
    <t>Uređaji</t>
  </si>
  <si>
    <t>Strojevi</t>
  </si>
  <si>
    <t>Oprema</t>
  </si>
  <si>
    <t>Prijevozna sredstva</t>
  </si>
  <si>
    <t>Prijevozna sredstva u cestovnom prometu</t>
  </si>
  <si>
    <t>Osobni automobili</t>
  </si>
  <si>
    <t>Kombi vozila</t>
  </si>
  <si>
    <t>Ostala prijevozna sredstva u cestovnom prometu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</si>
  <si>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</si>
  <si>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</si>
  <si>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</si>
  <si>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</si>
  <si>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Dodatna ulaganja u ostalu nefinancijsku imovinu</t>
  </si>
  <si>
    <t>Plan 2022</t>
  </si>
  <si>
    <t>Novi plan 2022</t>
  </si>
  <si>
    <t>Revizorske usluge</t>
  </si>
  <si>
    <t>Usluge vještačenja</t>
  </si>
  <si>
    <t>Pomoći proračunskim korisnicima drugih proračuna</t>
  </si>
  <si>
    <t>Tekuće pomoći proračunskim korisnicima drugih proračuna</t>
  </si>
  <si>
    <t>Ostali prihodi</t>
  </si>
  <si>
    <t xml:space="preserve">Povećanje / smanjenje
13. sjednica UV
03.05.2022 </t>
  </si>
  <si>
    <t xml:space="preserve">Povećanje / smanjenje
20. sjednica UV
26.10.2022 </t>
  </si>
  <si>
    <t>PLAN PRIHODA POSLOVANJA ZA 2022. GODINU - II. Rebalans</t>
  </si>
  <si>
    <t>PLAN RASHODA ZA NABAVU NEFINANCIJSKE IMOVINE ZA 2022. GODINU - II. Rebalans</t>
  </si>
  <si>
    <t>PLAN RASHODA POSLOVANJA ZA 2022. GODINU - II.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</si>
</sst>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9" tint="0.39997558519241921"/>
        <bgColor rgb="FFB3C5DB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74">
    <xf numFmtId="0" fontId="0" fillId="0" borderId="0" xfId="0"/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4" fillId="0" borderId="0" xfId="0" applyFont="1" applyFill="1"/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13" borderId="3" xfId="0" applyFont="1" applyFill="1" applyBorder="1" applyAlignment="1">
      <alignment horizontal="right" vertical="center"/>
    </xf>
    <xf numFmtId="0" fontId="5" fillId="13" borderId="3" xfId="0" applyFont="1" applyFill="1" applyBorder="1" applyAlignment="1">
      <alignment vertical="center"/>
    </xf>
    <xf numFmtId="3" fontId="5" fillId="13" borderId="3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3" fillId="0" borderId="0" xfId="0" applyFont="1"/>
    <xf numFmtId="0" fontId="5" fillId="14" borderId="3" xfId="0" applyFont="1" applyFill="1" applyBorder="1" applyAlignment="1">
      <alignment horizontal="right" vertical="center"/>
    </xf>
    <xf numFmtId="0" fontId="5" fillId="14" borderId="3" xfId="0" applyFont="1" applyFill="1" applyBorder="1" applyAlignment="1">
      <alignment vertical="center"/>
    </xf>
    <xf numFmtId="3" fontId="5" fillId="14" borderId="3" xfId="0" applyNumberFormat="1" applyFont="1" applyFill="1" applyBorder="1" applyAlignment="1">
      <alignment horizontal="right" vertical="center"/>
    </xf>
    <xf numFmtId="0" fontId="5" fillId="11" borderId="3" xfId="0" applyFont="1" applyFill="1" applyBorder="1" applyAlignment="1">
      <alignment horizontal="right" vertical="center"/>
    </xf>
    <xf numFmtId="0" fontId="5" fillId="11" borderId="3" xfId="0" applyFont="1" applyFill="1" applyBorder="1" applyAlignment="1">
      <alignment vertical="center"/>
    </xf>
    <xf numFmtId="3" fontId="5" fillId="11" borderId="3" xfId="0" applyNumberFormat="1" applyFont="1" applyFill="1" applyBorder="1" applyAlignment="1">
      <alignment horizontal="right" vertical="center"/>
    </xf>
    <xf numFmtId="0" fontId="5" fillId="12" borderId="3" xfId="0" applyFont="1" applyFill="1" applyBorder="1" applyAlignment="1">
      <alignment horizontal="right" vertical="center"/>
    </xf>
    <xf numFmtId="0" fontId="5" fillId="12" borderId="3" xfId="0" applyFont="1" applyFill="1" applyBorder="1" applyAlignment="1">
      <alignment vertical="center"/>
    </xf>
    <xf numFmtId="3" fontId="5" fillId="12" borderId="3" xfId="0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/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5" fillId="14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" fillId="1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/>
    <xf numFmtId="3" fontId="5" fillId="13" borderId="3" xfId="0" applyNumberFormat="1" applyFont="1" applyFill="1" applyBorder="1" applyAlignment="1">
      <alignment vertical="center"/>
    </xf>
    <xf numFmtId="3" fontId="5" fillId="14" borderId="3" xfId="0" applyNumberFormat="1" applyFont="1" applyFill="1" applyBorder="1" applyAlignment="1">
      <alignment vertical="center"/>
    </xf>
    <xf numFmtId="3" fontId="5" fillId="11" borderId="3" xfId="0" applyNumberFormat="1" applyFont="1" applyFill="1" applyBorder="1" applyAlignment="1">
      <alignment vertical="center"/>
    </xf>
    <xf numFmtId="3" fontId="5" fillId="12" borderId="3" xfId="0" applyNumberFormat="1" applyFont="1" applyFill="1" applyBorder="1" applyAlignment="1">
      <alignment vertical="center"/>
    </xf>
    <xf numFmtId="0" fontId="5" fillId="15" borderId="3" xfId="0" applyFont="1" applyFill="1" applyBorder="1" applyAlignment="1">
      <alignment horizontal="right" vertical="center"/>
    </xf>
    <xf numFmtId="0" fontId="5" fillId="15" borderId="3" xfId="0" applyFont="1" applyFill="1" applyBorder="1" applyAlignment="1">
      <alignment vertical="center"/>
    </xf>
    <xf numFmtId="3" fontId="5" fillId="15" borderId="3" xfId="0" applyNumberFormat="1" applyFont="1" applyFill="1" applyBorder="1" applyAlignment="1">
      <alignment vertical="center"/>
    </xf>
    <xf numFmtId="3" fontId="4" fillId="0" borderId="0" xfId="0" applyNumberFormat="1" applyFont="1"/>
    <xf numFmtId="0" fontId="3" fillId="9" borderId="3" xfId="0" applyFont="1" applyFill="1" applyBorder="1" applyAlignment="1">
      <alignment vertical="center"/>
    </xf>
    <xf numFmtId="3" fontId="3" fillId="9" borderId="3" xfId="0" applyNumberFormat="1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7" fillId="0" borderId="0" xfId="0" applyFont="1"/>
    <xf numFmtId="0" fontId="5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3" fontId="5" fillId="6" borderId="3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3" fontId="5" fillId="7" borderId="3" xfId="0" applyNumberFormat="1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3" fontId="5" fillId="8" borderId="3" xfId="0" applyNumberFormat="1" applyFont="1" applyFill="1" applyBorder="1" applyAlignment="1">
      <alignment vertical="center"/>
    </xf>
    <xf numFmtId="0" fontId="5" fillId="10" borderId="3" xfId="0" applyFont="1" applyFill="1" applyBorder="1" applyAlignment="1">
      <alignment vertical="center"/>
    </xf>
    <xf numFmtId="3" fontId="5" fillId="10" borderId="3" xfId="0" applyNumberFormat="1" applyFont="1" applyFill="1" applyBorder="1" applyAlignment="1">
      <alignment vertical="center"/>
    </xf>
    <xf numFmtId="0" fontId="5" fillId="16" borderId="3" xfId="0" applyFont="1" applyFill="1" applyBorder="1" applyAlignment="1">
      <alignment vertical="center"/>
    </xf>
    <xf numFmtId="4" fontId="4" fillId="0" borderId="0" xfId="0" applyNumberFormat="1" applyFont="1"/>
    <xf numFmtId="4" fontId="4" fillId="0" borderId="0" xfId="0" applyNumberFormat="1" applyFont="1" applyFill="1"/>
    <xf numFmtId="0" fontId="5" fillId="0" borderId="2" xfId="1" applyFont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wrapText="1"/>
    </xf>
  </cellXfs>
  <cellStyles count="3">
    <cellStyle name="Normalno" xfId="0" builtinId="0"/>
    <cellStyle name="Obično_List4" xfId="2" xr:uid="{3B3105A6-2108-48F6-93AB-91A1CF9FE526}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B82-55C1-4841-9007-D5F0240072A8}">
  <sheetPr>
    <tabColor theme="9" tint="0.39997558519241921"/>
    <pageSetUpPr fitToPage="1"/>
  </sheetPr>
  <dimension ref="A1:H64"/>
  <sheetViews>
    <sheetView tabSelected="1" topLeftCell="A39" workbookViewId="0">
      <selection activeCell="H45" sqref="H45"/>
    </sheetView>
  </sheetViews>
  <sheetFormatPr defaultRowHeight="15" x14ac:dyDescent="0.25"/>
  <cols>
    <col min="1" max="1" width="10.7109375" style="20" customWidth="1"/>
    <col min="2" max="2" width="60.7109375" style="20" customWidth="1"/>
    <col min="3" max="6" width="20.7109375" style="20" customWidth="1"/>
    <col min="7" max="7" width="9.140625" style="42"/>
    <col min="8" max="8" width="12.85546875" style="42" customWidth="1"/>
    <col min="9" max="16384" width="9.140625" style="42"/>
  </cols>
  <sheetData>
    <row r="1" spans="1:8" ht="20.100000000000001" customHeight="1" thickBot="1" x14ac:dyDescent="0.3">
      <c r="A1" s="72" t="s">
        <v>299</v>
      </c>
      <c r="B1" s="72"/>
      <c r="C1" s="72"/>
      <c r="D1" s="72"/>
      <c r="E1" s="72"/>
      <c r="F1" s="72"/>
    </row>
    <row r="2" spans="1:8" ht="15.75" thickTop="1" x14ac:dyDescent="0.25"/>
    <row r="3" spans="1:8" ht="51" x14ac:dyDescent="0.25">
      <c r="A3" s="10" t="s">
        <v>0</v>
      </c>
      <c r="B3" s="10" t="s">
        <v>1</v>
      </c>
      <c r="C3" s="10" t="s">
        <v>290</v>
      </c>
      <c r="D3" s="10" t="s">
        <v>297</v>
      </c>
      <c r="E3" s="10" t="s">
        <v>298</v>
      </c>
      <c r="F3" s="10" t="s">
        <v>291</v>
      </c>
    </row>
    <row r="4" spans="1:8" s="54" customFormat="1" ht="9.9499999999999993" customHeigh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</row>
    <row r="5" spans="1:8" ht="20.100000000000001" customHeight="1" x14ac:dyDescent="0.25">
      <c r="A5" s="55">
        <v>6</v>
      </c>
      <c r="B5" s="55" t="s">
        <v>2</v>
      </c>
      <c r="C5" s="56">
        <f>C6+C23+C35+C41+C52+C61</f>
        <v>212150000</v>
      </c>
      <c r="D5" s="56">
        <f t="shared" ref="D5:E5" si="0">D6+D23+D35+D41+D52+D61</f>
        <v>-8295000</v>
      </c>
      <c r="E5" s="56">
        <f t="shared" si="0"/>
        <v>-21255000</v>
      </c>
      <c r="F5" s="56">
        <f>F6+F23+F35+F41+F52+F61</f>
        <v>182600000</v>
      </c>
      <c r="H5" s="50"/>
    </row>
    <row r="6" spans="1:8" ht="20.100000000000001" customHeight="1" x14ac:dyDescent="0.25">
      <c r="A6" s="57">
        <v>63</v>
      </c>
      <c r="B6" s="57" t="s">
        <v>3</v>
      </c>
      <c r="C6" s="58">
        <f t="shared" ref="C6" si="1">C7+C10+C15+C20</f>
        <v>15492000</v>
      </c>
      <c r="D6" s="58">
        <f t="shared" ref="D6:F6" si="2">D7+D10+D15+D20</f>
        <v>0</v>
      </c>
      <c r="E6" s="58">
        <f t="shared" si="2"/>
        <v>-4882000</v>
      </c>
      <c r="F6" s="58">
        <f t="shared" si="2"/>
        <v>10610000</v>
      </c>
    </row>
    <row r="7" spans="1:8" ht="20.100000000000001" customHeight="1" x14ac:dyDescent="0.25">
      <c r="A7" s="59">
        <v>634</v>
      </c>
      <c r="B7" s="59" t="s">
        <v>4</v>
      </c>
      <c r="C7" s="60">
        <f t="shared" ref="C7:F7" si="3">C8</f>
        <v>5000000</v>
      </c>
      <c r="D7" s="60">
        <f t="shared" si="3"/>
        <v>0</v>
      </c>
      <c r="E7" s="60">
        <f t="shared" si="3"/>
        <v>0</v>
      </c>
      <c r="F7" s="60">
        <f t="shared" si="3"/>
        <v>5000000</v>
      </c>
      <c r="H7" s="50"/>
    </row>
    <row r="8" spans="1:8" ht="20.100000000000001" customHeight="1" x14ac:dyDescent="0.25">
      <c r="A8" s="61">
        <v>6341</v>
      </c>
      <c r="B8" s="61" t="s">
        <v>5</v>
      </c>
      <c r="C8" s="62">
        <f t="shared" ref="C8:F8" si="4">C9</f>
        <v>5000000</v>
      </c>
      <c r="D8" s="62">
        <f t="shared" si="4"/>
        <v>0</v>
      </c>
      <c r="E8" s="62">
        <f t="shared" si="4"/>
        <v>0</v>
      </c>
      <c r="F8" s="62">
        <f t="shared" si="4"/>
        <v>5000000</v>
      </c>
    </row>
    <row r="9" spans="1:8" s="4" customFormat="1" ht="20.100000000000001" customHeight="1" x14ac:dyDescent="0.25">
      <c r="A9" s="2">
        <v>63414</v>
      </c>
      <c r="B9" s="2" t="s">
        <v>6</v>
      </c>
      <c r="C9" s="3">
        <v>5000000</v>
      </c>
      <c r="D9" s="3">
        <v>0</v>
      </c>
      <c r="E9" s="3">
        <v>0</v>
      </c>
      <c r="F9" s="3">
        <f t="shared" ref="F9:F60" si="5">SUM(C9:E9)</f>
        <v>5000000</v>
      </c>
    </row>
    <row r="10" spans="1:8" ht="20.100000000000001" customHeight="1" x14ac:dyDescent="0.25">
      <c r="A10" s="59">
        <v>636</v>
      </c>
      <c r="B10" s="59" t="s">
        <v>7</v>
      </c>
      <c r="C10" s="60">
        <f t="shared" ref="C10:F10" si="6">C11+C13</f>
        <v>800000</v>
      </c>
      <c r="D10" s="60">
        <f t="shared" si="6"/>
        <v>0</v>
      </c>
      <c r="E10" s="60">
        <f t="shared" si="6"/>
        <v>660000</v>
      </c>
      <c r="F10" s="60">
        <f t="shared" si="6"/>
        <v>1460000</v>
      </c>
    </row>
    <row r="11" spans="1:8" ht="20.100000000000001" customHeight="1" x14ac:dyDescent="0.25">
      <c r="A11" s="61">
        <v>6361</v>
      </c>
      <c r="B11" s="61" t="s">
        <v>8</v>
      </c>
      <c r="C11" s="62">
        <f t="shared" ref="C11:F11" si="7">C12</f>
        <v>800000</v>
      </c>
      <c r="D11" s="62">
        <f t="shared" si="7"/>
        <v>0</v>
      </c>
      <c r="E11" s="62">
        <f t="shared" si="7"/>
        <v>660000</v>
      </c>
      <c r="F11" s="62">
        <f t="shared" si="7"/>
        <v>1460000</v>
      </c>
    </row>
    <row r="12" spans="1:8" ht="20.100000000000001" customHeight="1" x14ac:dyDescent="0.25">
      <c r="A12" s="33">
        <v>63611</v>
      </c>
      <c r="B12" s="33" t="s">
        <v>8</v>
      </c>
      <c r="C12" s="5">
        <v>800000</v>
      </c>
      <c r="D12" s="5">
        <v>0</v>
      </c>
      <c r="E12" s="5">
        <v>660000</v>
      </c>
      <c r="F12" s="5">
        <f t="shared" si="5"/>
        <v>1460000</v>
      </c>
    </row>
    <row r="13" spans="1:8" ht="20.100000000000001" customHeight="1" x14ac:dyDescent="0.25">
      <c r="A13" s="61">
        <v>6362</v>
      </c>
      <c r="B13" s="61" t="s">
        <v>9</v>
      </c>
      <c r="C13" s="62">
        <f t="shared" ref="C13:F13" si="8">C14</f>
        <v>0</v>
      </c>
      <c r="D13" s="62">
        <f t="shared" si="8"/>
        <v>0</v>
      </c>
      <c r="E13" s="62">
        <f t="shared" si="8"/>
        <v>0</v>
      </c>
      <c r="F13" s="62">
        <f t="shared" si="8"/>
        <v>0</v>
      </c>
    </row>
    <row r="14" spans="1:8" ht="20.100000000000001" customHeight="1" x14ac:dyDescent="0.25">
      <c r="A14" s="33">
        <v>63621</v>
      </c>
      <c r="B14" s="33" t="s">
        <v>9</v>
      </c>
      <c r="C14" s="5">
        <v>0</v>
      </c>
      <c r="D14" s="5">
        <v>0</v>
      </c>
      <c r="E14" s="5">
        <v>0</v>
      </c>
      <c r="F14" s="5">
        <f t="shared" si="5"/>
        <v>0</v>
      </c>
    </row>
    <row r="15" spans="1:8" ht="20.100000000000001" customHeight="1" x14ac:dyDescent="0.25">
      <c r="A15" s="63">
        <v>638</v>
      </c>
      <c r="B15" s="63" t="s">
        <v>10</v>
      </c>
      <c r="C15" s="64">
        <f t="shared" ref="C15:F15" si="9">C16+C18</f>
        <v>9400000</v>
      </c>
      <c r="D15" s="64">
        <f t="shared" si="9"/>
        <v>0</v>
      </c>
      <c r="E15" s="64">
        <f t="shared" si="9"/>
        <v>-5400000</v>
      </c>
      <c r="F15" s="64">
        <f t="shared" si="9"/>
        <v>4000000</v>
      </c>
    </row>
    <row r="16" spans="1:8" ht="20.100000000000001" customHeight="1" x14ac:dyDescent="0.25">
      <c r="A16" s="65">
        <v>6381</v>
      </c>
      <c r="B16" s="65" t="s">
        <v>11</v>
      </c>
      <c r="C16" s="66">
        <f t="shared" ref="C16:F16" si="10">C17</f>
        <v>1250000</v>
      </c>
      <c r="D16" s="66">
        <f t="shared" si="10"/>
        <v>0</v>
      </c>
      <c r="E16" s="66">
        <f t="shared" si="10"/>
        <v>1750000</v>
      </c>
      <c r="F16" s="66">
        <f t="shared" si="10"/>
        <v>3000000</v>
      </c>
    </row>
    <row r="17" spans="1:6" ht="20.100000000000001" customHeight="1" x14ac:dyDescent="0.25">
      <c r="A17" s="33">
        <v>63811</v>
      </c>
      <c r="B17" s="33" t="s">
        <v>11</v>
      </c>
      <c r="C17" s="5">
        <v>1250000</v>
      </c>
      <c r="D17" s="5">
        <v>0</v>
      </c>
      <c r="E17" s="5">
        <v>1750000</v>
      </c>
      <c r="F17" s="5">
        <f t="shared" si="5"/>
        <v>3000000</v>
      </c>
    </row>
    <row r="18" spans="1:6" ht="20.100000000000001" customHeight="1" x14ac:dyDescent="0.25">
      <c r="A18" s="65">
        <v>6382</v>
      </c>
      <c r="B18" s="65" t="s">
        <v>12</v>
      </c>
      <c r="C18" s="66">
        <f t="shared" ref="C18:F18" si="11">C19</f>
        <v>8150000</v>
      </c>
      <c r="D18" s="66">
        <f t="shared" si="11"/>
        <v>0</v>
      </c>
      <c r="E18" s="66">
        <f t="shared" si="11"/>
        <v>-7150000</v>
      </c>
      <c r="F18" s="66">
        <f t="shared" si="11"/>
        <v>1000000</v>
      </c>
    </row>
    <row r="19" spans="1:6" ht="20.100000000000001" customHeight="1" x14ac:dyDescent="0.25">
      <c r="A19" s="33">
        <v>63821</v>
      </c>
      <c r="B19" s="33" t="s">
        <v>12</v>
      </c>
      <c r="C19" s="5">
        <v>8150000</v>
      </c>
      <c r="D19" s="5">
        <v>0</v>
      </c>
      <c r="E19" s="5">
        <v>-7150000</v>
      </c>
      <c r="F19" s="5">
        <f t="shared" si="5"/>
        <v>1000000</v>
      </c>
    </row>
    <row r="20" spans="1:6" ht="20.100000000000001" customHeight="1" x14ac:dyDescent="0.25">
      <c r="A20" s="63">
        <v>639</v>
      </c>
      <c r="B20" s="63" t="s">
        <v>13</v>
      </c>
      <c r="C20" s="64">
        <f t="shared" ref="C20:F21" si="12">C21</f>
        <v>292000</v>
      </c>
      <c r="D20" s="64">
        <f t="shared" si="12"/>
        <v>0</v>
      </c>
      <c r="E20" s="64">
        <f t="shared" si="12"/>
        <v>-142000</v>
      </c>
      <c r="F20" s="64">
        <f t="shared" si="12"/>
        <v>150000</v>
      </c>
    </row>
    <row r="21" spans="1:6" ht="20.100000000000001" customHeight="1" x14ac:dyDescent="0.25">
      <c r="A21" s="65">
        <v>6393</v>
      </c>
      <c r="B21" s="65" t="s">
        <v>14</v>
      </c>
      <c r="C21" s="66">
        <f t="shared" si="12"/>
        <v>292000</v>
      </c>
      <c r="D21" s="66">
        <f t="shared" si="12"/>
        <v>0</v>
      </c>
      <c r="E21" s="66">
        <f t="shared" si="12"/>
        <v>-142000</v>
      </c>
      <c r="F21" s="66">
        <f t="shared" si="12"/>
        <v>150000</v>
      </c>
    </row>
    <row r="22" spans="1:6" ht="20.100000000000001" customHeight="1" x14ac:dyDescent="0.25">
      <c r="A22" s="33">
        <v>63931</v>
      </c>
      <c r="B22" s="33" t="s">
        <v>14</v>
      </c>
      <c r="C22" s="52">
        <v>292000</v>
      </c>
      <c r="D22" s="52">
        <v>0</v>
      </c>
      <c r="E22" s="52">
        <v>-142000</v>
      </c>
      <c r="F22" s="52">
        <f t="shared" si="5"/>
        <v>150000</v>
      </c>
    </row>
    <row r="23" spans="1:6" ht="20.100000000000001" customHeight="1" x14ac:dyDescent="0.25">
      <c r="A23" s="57">
        <v>64</v>
      </c>
      <c r="B23" s="69" t="s">
        <v>15</v>
      </c>
      <c r="C23" s="58">
        <f t="shared" ref="C23:F23" si="13">C24+C32</f>
        <v>93000</v>
      </c>
      <c r="D23" s="58">
        <f t="shared" si="13"/>
        <v>0</v>
      </c>
      <c r="E23" s="58">
        <f t="shared" si="13"/>
        <v>-3000</v>
      </c>
      <c r="F23" s="58">
        <f t="shared" si="13"/>
        <v>90000</v>
      </c>
    </row>
    <row r="24" spans="1:6" ht="20.100000000000001" customHeight="1" x14ac:dyDescent="0.25">
      <c r="A24" s="59">
        <v>641</v>
      </c>
      <c r="B24" s="59" t="s">
        <v>16</v>
      </c>
      <c r="C24" s="60">
        <f t="shared" ref="C24:F24" si="14">C25+C28+C30</f>
        <v>5000</v>
      </c>
      <c r="D24" s="60">
        <f t="shared" si="14"/>
        <v>0</v>
      </c>
      <c r="E24" s="60">
        <f t="shared" si="14"/>
        <v>10000</v>
      </c>
      <c r="F24" s="60">
        <f t="shared" si="14"/>
        <v>15000</v>
      </c>
    </row>
    <row r="25" spans="1:6" ht="20.100000000000001" customHeight="1" x14ac:dyDescent="0.25">
      <c r="A25" s="61">
        <v>6413</v>
      </c>
      <c r="B25" s="61" t="s">
        <v>17</v>
      </c>
      <c r="C25" s="62">
        <f t="shared" ref="C25:F25" si="15">SUM(C26:C27)</f>
        <v>1000</v>
      </c>
      <c r="D25" s="62">
        <f t="shared" si="15"/>
        <v>0</v>
      </c>
      <c r="E25" s="62">
        <f t="shared" si="15"/>
        <v>0</v>
      </c>
      <c r="F25" s="62">
        <f t="shared" si="15"/>
        <v>1000</v>
      </c>
    </row>
    <row r="26" spans="1:6" ht="20.100000000000001" customHeight="1" x14ac:dyDescent="0.25">
      <c r="A26" s="33">
        <v>64131</v>
      </c>
      <c r="B26" s="33" t="s">
        <v>18</v>
      </c>
      <c r="C26" s="5">
        <v>0</v>
      </c>
      <c r="D26" s="5">
        <v>0</v>
      </c>
      <c r="E26" s="5">
        <v>0</v>
      </c>
      <c r="F26" s="5">
        <f t="shared" si="5"/>
        <v>0</v>
      </c>
    </row>
    <row r="27" spans="1:6" ht="20.100000000000001" customHeight="1" x14ac:dyDescent="0.25">
      <c r="A27" s="33">
        <v>64132</v>
      </c>
      <c r="B27" s="33" t="s">
        <v>19</v>
      </c>
      <c r="C27" s="5">
        <v>1000</v>
      </c>
      <c r="D27" s="5">
        <v>0</v>
      </c>
      <c r="E27" s="5">
        <v>0</v>
      </c>
      <c r="F27" s="5">
        <f t="shared" si="5"/>
        <v>1000</v>
      </c>
    </row>
    <row r="28" spans="1:6" ht="20.100000000000001" customHeight="1" x14ac:dyDescent="0.25">
      <c r="A28" s="61">
        <v>6414</v>
      </c>
      <c r="B28" s="61" t="s">
        <v>20</v>
      </c>
      <c r="C28" s="62">
        <f t="shared" ref="C28:F28" si="16">C29</f>
        <v>3000</v>
      </c>
      <c r="D28" s="62">
        <f t="shared" si="16"/>
        <v>0</v>
      </c>
      <c r="E28" s="62">
        <f t="shared" si="16"/>
        <v>10000</v>
      </c>
      <c r="F28" s="62">
        <f t="shared" si="16"/>
        <v>13000</v>
      </c>
    </row>
    <row r="29" spans="1:6" ht="20.100000000000001" customHeight="1" x14ac:dyDescent="0.25">
      <c r="A29" s="33">
        <v>64143</v>
      </c>
      <c r="B29" s="33" t="s">
        <v>21</v>
      </c>
      <c r="C29" s="5">
        <v>3000</v>
      </c>
      <c r="D29" s="5">
        <v>0</v>
      </c>
      <c r="E29" s="5">
        <v>10000</v>
      </c>
      <c r="F29" s="5">
        <f t="shared" si="5"/>
        <v>13000</v>
      </c>
    </row>
    <row r="30" spans="1:6" ht="20.100000000000001" customHeight="1" x14ac:dyDescent="0.25">
      <c r="A30" s="61">
        <v>6415</v>
      </c>
      <c r="B30" s="61" t="s">
        <v>22</v>
      </c>
      <c r="C30" s="62">
        <f t="shared" ref="C30:F30" si="17">C31</f>
        <v>1000</v>
      </c>
      <c r="D30" s="62">
        <f t="shared" si="17"/>
        <v>0</v>
      </c>
      <c r="E30" s="62">
        <f t="shared" si="17"/>
        <v>0</v>
      </c>
      <c r="F30" s="62">
        <f t="shared" si="17"/>
        <v>1000</v>
      </c>
    </row>
    <row r="31" spans="1:6" ht="20.100000000000001" customHeight="1" x14ac:dyDescent="0.25">
      <c r="A31" s="33">
        <v>64151</v>
      </c>
      <c r="B31" s="33" t="s">
        <v>22</v>
      </c>
      <c r="C31" s="5">
        <v>1000</v>
      </c>
      <c r="D31" s="5"/>
      <c r="E31" s="5">
        <v>0</v>
      </c>
      <c r="F31" s="5">
        <f t="shared" si="5"/>
        <v>1000</v>
      </c>
    </row>
    <row r="32" spans="1:6" ht="20.100000000000001" customHeight="1" x14ac:dyDescent="0.25">
      <c r="A32" s="59">
        <v>642</v>
      </c>
      <c r="B32" s="59" t="s">
        <v>23</v>
      </c>
      <c r="C32" s="60">
        <f t="shared" ref="C32:F33" si="18">C33</f>
        <v>88000</v>
      </c>
      <c r="D32" s="60">
        <f t="shared" si="18"/>
        <v>0</v>
      </c>
      <c r="E32" s="60">
        <f t="shared" si="18"/>
        <v>-13000</v>
      </c>
      <c r="F32" s="60">
        <f t="shared" si="18"/>
        <v>75000</v>
      </c>
    </row>
    <row r="33" spans="1:6" ht="20.100000000000001" customHeight="1" x14ac:dyDescent="0.25">
      <c r="A33" s="61">
        <v>6429</v>
      </c>
      <c r="B33" s="61" t="s">
        <v>24</v>
      </c>
      <c r="C33" s="62">
        <f t="shared" si="18"/>
        <v>88000</v>
      </c>
      <c r="D33" s="62">
        <f t="shared" si="18"/>
        <v>0</v>
      </c>
      <c r="E33" s="62">
        <f t="shared" si="18"/>
        <v>-13000</v>
      </c>
      <c r="F33" s="62">
        <f t="shared" si="18"/>
        <v>75000</v>
      </c>
    </row>
    <row r="34" spans="1:6" ht="20.100000000000001" customHeight="1" x14ac:dyDescent="0.25">
      <c r="A34" s="33">
        <v>64299</v>
      </c>
      <c r="B34" s="33" t="s">
        <v>24</v>
      </c>
      <c r="C34" s="5">
        <v>88000</v>
      </c>
      <c r="D34" s="5">
        <v>0</v>
      </c>
      <c r="E34" s="5">
        <v>-13000</v>
      </c>
      <c r="F34" s="5">
        <f t="shared" si="5"/>
        <v>75000</v>
      </c>
    </row>
    <row r="35" spans="1:6" ht="20.100000000000001" customHeight="1" x14ac:dyDescent="0.25">
      <c r="A35" s="57">
        <v>65</v>
      </c>
      <c r="B35" s="57" t="s">
        <v>25</v>
      </c>
      <c r="C35" s="58">
        <f t="shared" ref="C35:F36" si="19">C36</f>
        <v>300000</v>
      </c>
      <c r="D35" s="58">
        <f t="shared" si="19"/>
        <v>0</v>
      </c>
      <c r="E35" s="58">
        <f t="shared" si="19"/>
        <v>540000</v>
      </c>
      <c r="F35" s="58">
        <f t="shared" si="19"/>
        <v>840000</v>
      </c>
    </row>
    <row r="36" spans="1:6" ht="20.100000000000001" customHeight="1" x14ac:dyDescent="0.25">
      <c r="A36" s="59">
        <v>652</v>
      </c>
      <c r="B36" s="59" t="s">
        <v>26</v>
      </c>
      <c r="C36" s="60">
        <f t="shared" si="19"/>
        <v>300000</v>
      </c>
      <c r="D36" s="60">
        <f t="shared" si="19"/>
        <v>0</v>
      </c>
      <c r="E36" s="60">
        <f t="shared" si="19"/>
        <v>540000</v>
      </c>
      <c r="F36" s="60">
        <f t="shared" si="19"/>
        <v>840000</v>
      </c>
    </row>
    <row r="37" spans="1:6" ht="20.100000000000001" customHeight="1" x14ac:dyDescent="0.25">
      <c r="A37" s="61">
        <v>6526</v>
      </c>
      <c r="B37" s="61" t="s">
        <v>27</v>
      </c>
      <c r="C37" s="62">
        <f t="shared" ref="C37:F37" si="20">SUM(C38:C40)</f>
        <v>300000</v>
      </c>
      <c r="D37" s="62">
        <f t="shared" si="20"/>
        <v>0</v>
      </c>
      <c r="E37" s="62">
        <f t="shared" si="20"/>
        <v>540000</v>
      </c>
      <c r="F37" s="62">
        <f t="shared" si="20"/>
        <v>840000</v>
      </c>
    </row>
    <row r="38" spans="1:6" ht="20.100000000000001" customHeight="1" x14ac:dyDescent="0.25">
      <c r="A38" s="33">
        <v>65264</v>
      </c>
      <c r="B38" s="33" t="s">
        <v>28</v>
      </c>
      <c r="C38" s="5">
        <v>200000</v>
      </c>
      <c r="D38" s="5">
        <v>0</v>
      </c>
      <c r="E38" s="5">
        <v>40000</v>
      </c>
      <c r="F38" s="5">
        <f t="shared" si="5"/>
        <v>240000</v>
      </c>
    </row>
    <row r="39" spans="1:6" ht="20.100000000000001" customHeight="1" x14ac:dyDescent="0.25">
      <c r="A39" s="33">
        <v>65267</v>
      </c>
      <c r="B39" s="33" t="s">
        <v>29</v>
      </c>
      <c r="C39" s="5">
        <v>100000</v>
      </c>
      <c r="D39" s="5">
        <v>0</v>
      </c>
      <c r="E39" s="5">
        <v>500000</v>
      </c>
      <c r="F39" s="5">
        <f t="shared" si="5"/>
        <v>600000</v>
      </c>
    </row>
    <row r="40" spans="1:6" ht="20.100000000000001" customHeight="1" x14ac:dyDescent="0.25">
      <c r="A40" s="33">
        <v>65269</v>
      </c>
      <c r="B40" s="33" t="s">
        <v>30</v>
      </c>
      <c r="C40" s="5">
        <v>0</v>
      </c>
      <c r="D40" s="5">
        <v>0</v>
      </c>
      <c r="E40" s="5">
        <v>0</v>
      </c>
      <c r="F40" s="5">
        <f t="shared" si="5"/>
        <v>0</v>
      </c>
    </row>
    <row r="41" spans="1:6" ht="20.100000000000001" customHeight="1" x14ac:dyDescent="0.25">
      <c r="A41" s="57">
        <v>66</v>
      </c>
      <c r="B41" s="57" t="s">
        <v>31</v>
      </c>
      <c r="C41" s="58">
        <f t="shared" ref="C41:F41" si="21">C42+C47</f>
        <v>77525000</v>
      </c>
      <c r="D41" s="58">
        <f t="shared" si="21"/>
        <v>-8295000</v>
      </c>
      <c r="E41" s="58">
        <f t="shared" si="21"/>
        <v>-27930000</v>
      </c>
      <c r="F41" s="58">
        <f t="shared" si="21"/>
        <v>41300000</v>
      </c>
    </row>
    <row r="42" spans="1:6" ht="20.100000000000001" customHeight="1" x14ac:dyDescent="0.25">
      <c r="A42" s="59">
        <v>661</v>
      </c>
      <c r="B42" s="59" t="s">
        <v>32</v>
      </c>
      <c r="C42" s="60">
        <f t="shared" ref="C42:F42" si="22">C43+C45</f>
        <v>77525000</v>
      </c>
      <c r="D42" s="60">
        <f t="shared" si="22"/>
        <v>-8295000</v>
      </c>
      <c r="E42" s="60">
        <f t="shared" si="22"/>
        <v>-28005000</v>
      </c>
      <c r="F42" s="60">
        <f t="shared" si="22"/>
        <v>41225000</v>
      </c>
    </row>
    <row r="43" spans="1:6" ht="20.100000000000001" customHeight="1" x14ac:dyDescent="0.25">
      <c r="A43" s="67">
        <v>6614</v>
      </c>
      <c r="B43" s="67" t="s">
        <v>33</v>
      </c>
      <c r="C43" s="68">
        <f t="shared" ref="C43:F43" si="23">C44</f>
        <v>25000</v>
      </c>
      <c r="D43" s="68">
        <f t="shared" si="23"/>
        <v>0</v>
      </c>
      <c r="E43" s="68">
        <f t="shared" si="23"/>
        <v>0</v>
      </c>
      <c r="F43" s="68">
        <f t="shared" si="23"/>
        <v>25000</v>
      </c>
    </row>
    <row r="44" spans="1:6" ht="20.100000000000001" customHeight="1" x14ac:dyDescent="0.25">
      <c r="A44" s="33">
        <v>66141</v>
      </c>
      <c r="B44" s="33" t="s">
        <v>34</v>
      </c>
      <c r="C44" s="5">
        <v>25000</v>
      </c>
      <c r="D44" s="5">
        <v>0</v>
      </c>
      <c r="E44" s="5">
        <v>0</v>
      </c>
      <c r="F44" s="5">
        <f t="shared" si="5"/>
        <v>25000</v>
      </c>
    </row>
    <row r="45" spans="1:6" ht="20.100000000000001" customHeight="1" x14ac:dyDescent="0.25">
      <c r="A45" s="61">
        <v>6615</v>
      </c>
      <c r="B45" s="61" t="s">
        <v>33</v>
      </c>
      <c r="C45" s="62">
        <f t="shared" ref="C45:F45" si="24">C46</f>
        <v>77500000</v>
      </c>
      <c r="D45" s="62">
        <f t="shared" si="24"/>
        <v>-8295000</v>
      </c>
      <c r="E45" s="62">
        <f t="shared" si="24"/>
        <v>-28005000</v>
      </c>
      <c r="F45" s="62">
        <f t="shared" si="24"/>
        <v>41200000</v>
      </c>
    </row>
    <row r="46" spans="1:6" ht="20.100000000000001" customHeight="1" x14ac:dyDescent="0.25">
      <c r="A46" s="33">
        <v>66151</v>
      </c>
      <c r="B46" s="33" t="s">
        <v>33</v>
      </c>
      <c r="C46" s="5">
        <v>77500000</v>
      </c>
      <c r="D46" s="5">
        <v>-8295000</v>
      </c>
      <c r="E46" s="5">
        <v>-28005000</v>
      </c>
      <c r="F46" s="5">
        <f t="shared" si="5"/>
        <v>41200000</v>
      </c>
    </row>
    <row r="47" spans="1:6" ht="20.100000000000001" customHeight="1" x14ac:dyDescent="0.25">
      <c r="A47" s="59">
        <v>663</v>
      </c>
      <c r="B47" s="59" t="s">
        <v>35</v>
      </c>
      <c r="C47" s="60">
        <f t="shared" ref="C47:F47" si="25">C48+C50</f>
        <v>0</v>
      </c>
      <c r="D47" s="60">
        <f t="shared" si="25"/>
        <v>0</v>
      </c>
      <c r="E47" s="60">
        <f t="shared" si="25"/>
        <v>75000</v>
      </c>
      <c r="F47" s="60">
        <f t="shared" si="25"/>
        <v>75000</v>
      </c>
    </row>
    <row r="48" spans="1:6" ht="20.100000000000001" customHeight="1" x14ac:dyDescent="0.25">
      <c r="A48" s="61">
        <v>6631</v>
      </c>
      <c r="B48" s="61" t="s">
        <v>36</v>
      </c>
      <c r="C48" s="62">
        <f t="shared" ref="C48:F48" si="26">C49</f>
        <v>0</v>
      </c>
      <c r="D48" s="62">
        <f t="shared" si="26"/>
        <v>0</v>
      </c>
      <c r="E48" s="62">
        <f t="shared" si="26"/>
        <v>75000</v>
      </c>
      <c r="F48" s="62">
        <f t="shared" si="26"/>
        <v>75000</v>
      </c>
    </row>
    <row r="49" spans="1:6" ht="20.100000000000001" customHeight="1" x14ac:dyDescent="0.25">
      <c r="A49" s="33">
        <v>66313</v>
      </c>
      <c r="B49" s="33" t="s">
        <v>37</v>
      </c>
      <c r="C49" s="5">
        <v>0</v>
      </c>
      <c r="D49" s="5">
        <v>0</v>
      </c>
      <c r="E49" s="5">
        <v>75000</v>
      </c>
      <c r="F49" s="5">
        <f t="shared" si="5"/>
        <v>75000</v>
      </c>
    </row>
    <row r="50" spans="1:6" ht="20.100000000000001" customHeight="1" x14ac:dyDescent="0.25">
      <c r="A50" s="61">
        <v>6632</v>
      </c>
      <c r="B50" s="61" t="s">
        <v>38</v>
      </c>
      <c r="C50" s="62">
        <f t="shared" ref="C50:F50" si="27">C51</f>
        <v>0</v>
      </c>
      <c r="D50" s="62">
        <f t="shared" si="27"/>
        <v>0</v>
      </c>
      <c r="E50" s="62">
        <f t="shared" si="27"/>
        <v>0</v>
      </c>
      <c r="F50" s="62">
        <f t="shared" si="27"/>
        <v>0</v>
      </c>
    </row>
    <row r="51" spans="1:6" ht="20.100000000000001" customHeight="1" x14ac:dyDescent="0.25">
      <c r="A51" s="33">
        <v>66323</v>
      </c>
      <c r="B51" s="33" t="s">
        <v>39</v>
      </c>
      <c r="C51" s="5">
        <v>0</v>
      </c>
      <c r="D51" s="5">
        <v>0</v>
      </c>
      <c r="E51" s="5">
        <v>0</v>
      </c>
      <c r="F51" s="5">
        <f t="shared" si="5"/>
        <v>0</v>
      </c>
    </row>
    <row r="52" spans="1:6" ht="20.100000000000001" customHeight="1" x14ac:dyDescent="0.25">
      <c r="A52" s="57">
        <v>67</v>
      </c>
      <c r="B52" s="57" t="s">
        <v>40</v>
      </c>
      <c r="C52" s="58">
        <f t="shared" ref="C52:F52" si="28">C53+C58</f>
        <v>118740000</v>
      </c>
      <c r="D52" s="58">
        <f t="shared" si="28"/>
        <v>0</v>
      </c>
      <c r="E52" s="58">
        <f t="shared" si="28"/>
        <v>11000000</v>
      </c>
      <c r="F52" s="58">
        <f t="shared" si="28"/>
        <v>129740000</v>
      </c>
    </row>
    <row r="53" spans="1:6" ht="20.100000000000001" customHeight="1" x14ac:dyDescent="0.25">
      <c r="A53" s="59">
        <v>671</v>
      </c>
      <c r="B53" s="59" t="s">
        <v>41</v>
      </c>
      <c r="C53" s="60">
        <f t="shared" ref="C53:F53" si="29">C54+C56</f>
        <v>3740000</v>
      </c>
      <c r="D53" s="60">
        <f t="shared" si="29"/>
        <v>0</v>
      </c>
      <c r="E53" s="60">
        <f t="shared" si="29"/>
        <v>0</v>
      </c>
      <c r="F53" s="60">
        <f t="shared" si="29"/>
        <v>3740000</v>
      </c>
    </row>
    <row r="54" spans="1:6" ht="20.100000000000001" customHeight="1" x14ac:dyDescent="0.25">
      <c r="A54" s="61">
        <v>6711</v>
      </c>
      <c r="B54" s="61" t="s">
        <v>42</v>
      </c>
      <c r="C54" s="62">
        <f t="shared" ref="C54:F54" si="30">C55</f>
        <v>2240000</v>
      </c>
      <c r="D54" s="62">
        <f t="shared" si="30"/>
        <v>0</v>
      </c>
      <c r="E54" s="62">
        <f t="shared" si="30"/>
        <v>0</v>
      </c>
      <c r="F54" s="62">
        <f t="shared" si="30"/>
        <v>2240000</v>
      </c>
    </row>
    <row r="55" spans="1:6" ht="20.100000000000001" customHeight="1" x14ac:dyDescent="0.25">
      <c r="A55" s="33">
        <v>67111</v>
      </c>
      <c r="B55" s="33" t="s">
        <v>42</v>
      </c>
      <c r="C55" s="5">
        <v>2240000</v>
      </c>
      <c r="D55" s="5">
        <v>0</v>
      </c>
      <c r="E55" s="5">
        <v>0</v>
      </c>
      <c r="F55" s="5">
        <f t="shared" si="5"/>
        <v>2240000</v>
      </c>
    </row>
    <row r="56" spans="1:6" ht="20.100000000000001" customHeight="1" x14ac:dyDescent="0.25">
      <c r="A56" s="61">
        <v>6712</v>
      </c>
      <c r="B56" s="61" t="s">
        <v>43</v>
      </c>
      <c r="C56" s="62">
        <f t="shared" ref="C56:F56" si="31">C57</f>
        <v>1500000</v>
      </c>
      <c r="D56" s="62">
        <f t="shared" si="31"/>
        <v>0</v>
      </c>
      <c r="E56" s="62">
        <f t="shared" si="31"/>
        <v>0</v>
      </c>
      <c r="F56" s="62">
        <f t="shared" si="31"/>
        <v>1500000</v>
      </c>
    </row>
    <row r="57" spans="1:6" ht="20.100000000000001" customHeight="1" x14ac:dyDescent="0.25">
      <c r="A57" s="33">
        <v>67121</v>
      </c>
      <c r="B57" s="33" t="s">
        <v>43</v>
      </c>
      <c r="C57" s="5">
        <v>1500000</v>
      </c>
      <c r="D57" s="5">
        <v>0</v>
      </c>
      <c r="E57" s="5">
        <v>0</v>
      </c>
      <c r="F57" s="5">
        <f t="shared" si="5"/>
        <v>1500000</v>
      </c>
    </row>
    <row r="58" spans="1:6" ht="20.100000000000001" customHeight="1" x14ac:dyDescent="0.25">
      <c r="A58" s="59">
        <v>673</v>
      </c>
      <c r="B58" s="59" t="s">
        <v>44</v>
      </c>
      <c r="C58" s="60">
        <f t="shared" ref="C58:F59" si="32">C59</f>
        <v>115000000</v>
      </c>
      <c r="D58" s="60">
        <f t="shared" si="32"/>
        <v>0</v>
      </c>
      <c r="E58" s="60">
        <f t="shared" si="32"/>
        <v>11000000</v>
      </c>
      <c r="F58" s="60">
        <f t="shared" si="32"/>
        <v>126000000</v>
      </c>
    </row>
    <row r="59" spans="1:6" ht="20.100000000000001" customHeight="1" x14ac:dyDescent="0.25">
      <c r="A59" s="61">
        <v>6731</v>
      </c>
      <c r="B59" s="61" t="s">
        <v>44</v>
      </c>
      <c r="C59" s="62">
        <f t="shared" si="32"/>
        <v>115000000</v>
      </c>
      <c r="D59" s="62">
        <f t="shared" si="32"/>
        <v>0</v>
      </c>
      <c r="E59" s="62">
        <f t="shared" si="32"/>
        <v>11000000</v>
      </c>
      <c r="F59" s="62">
        <f t="shared" si="32"/>
        <v>126000000</v>
      </c>
    </row>
    <row r="60" spans="1:6" ht="20.100000000000001" customHeight="1" x14ac:dyDescent="0.25">
      <c r="A60" s="33">
        <v>67311</v>
      </c>
      <c r="B60" s="33" t="s">
        <v>44</v>
      </c>
      <c r="C60" s="5">
        <v>115000000</v>
      </c>
      <c r="D60" s="5">
        <v>0</v>
      </c>
      <c r="E60" s="5">
        <v>11000000</v>
      </c>
      <c r="F60" s="5">
        <f t="shared" si="5"/>
        <v>126000000</v>
      </c>
    </row>
    <row r="61" spans="1:6" ht="20.100000000000001" customHeight="1" x14ac:dyDescent="0.25">
      <c r="A61" s="22">
        <v>68</v>
      </c>
      <c r="B61" s="22" t="s">
        <v>296</v>
      </c>
      <c r="C61" s="23">
        <f>C62</f>
        <v>0</v>
      </c>
      <c r="D61" s="23">
        <f t="shared" ref="D61:F63" si="33">D62</f>
        <v>0</v>
      </c>
      <c r="E61" s="23">
        <f t="shared" si="33"/>
        <v>20000</v>
      </c>
      <c r="F61" s="23">
        <f t="shared" si="33"/>
        <v>20000</v>
      </c>
    </row>
    <row r="62" spans="1:6" ht="20.100000000000001" customHeight="1" x14ac:dyDescent="0.25">
      <c r="A62" s="25">
        <v>683</v>
      </c>
      <c r="B62" s="25" t="s">
        <v>296</v>
      </c>
      <c r="C62" s="26">
        <f>C63</f>
        <v>0</v>
      </c>
      <c r="D62" s="26">
        <f t="shared" si="33"/>
        <v>0</v>
      </c>
      <c r="E62" s="26">
        <f t="shared" si="33"/>
        <v>20000</v>
      </c>
      <c r="F62" s="26">
        <f t="shared" si="33"/>
        <v>20000</v>
      </c>
    </row>
    <row r="63" spans="1:6" ht="20.100000000000001" customHeight="1" x14ac:dyDescent="0.25">
      <c r="A63" s="28">
        <v>6831</v>
      </c>
      <c r="B63" s="28" t="s">
        <v>296</v>
      </c>
      <c r="C63" s="29">
        <f>C64</f>
        <v>0</v>
      </c>
      <c r="D63" s="29">
        <f t="shared" si="33"/>
        <v>0</v>
      </c>
      <c r="E63" s="29">
        <f t="shared" si="33"/>
        <v>20000</v>
      </c>
      <c r="F63" s="29">
        <f t="shared" si="33"/>
        <v>20000</v>
      </c>
    </row>
    <row r="64" spans="1:6" ht="20.100000000000001" customHeight="1" x14ac:dyDescent="0.25">
      <c r="A64" s="33">
        <v>68311</v>
      </c>
      <c r="B64" s="33" t="s">
        <v>296</v>
      </c>
      <c r="C64" s="34">
        <v>0</v>
      </c>
      <c r="D64" s="34">
        <v>0</v>
      </c>
      <c r="E64" s="34">
        <v>20000</v>
      </c>
      <c r="F64" s="34">
        <f t="shared" ref="F64" si="34">SUM(C64:E64)</f>
        <v>20000</v>
      </c>
    </row>
  </sheetData>
  <mergeCells count="1">
    <mergeCell ref="A1:F1"/>
  </mergeCells>
  <pageMargins left="0.70866141732283472" right="0.70866141732283472" top="0.74803149606299213" bottom="0.55118110236220474" header="0.31496062992125984" footer="0.31496062992125984"/>
  <pageSetup paperSize="8" scale="84" orientation="portrait" r:id="rId1"/>
  <headerFooter>
    <oddHeader>&amp;LUpravno vijeće
26.10.2022.&amp;CFinancijski plan prihoda i rashoda za 2022. godinu - II. Rebalans&amp;R20. sjednica
Točka 3. dnevnog reda</oddHeader>
    <oddFooter>&amp;LNastavni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DE46-CA68-4395-B085-732CAA544C58}">
  <sheetPr>
    <tabColor theme="9" tint="0.39997558519241921"/>
    <pageSetUpPr fitToPage="1"/>
  </sheetPr>
  <dimension ref="A1:J216"/>
  <sheetViews>
    <sheetView zoomScaleNormal="100" workbookViewId="0">
      <selection activeCell="E6" sqref="E6"/>
    </sheetView>
  </sheetViews>
  <sheetFormatPr defaultRowHeight="15" x14ac:dyDescent="0.25"/>
  <cols>
    <col min="1" max="1" width="10.7109375" style="8" customWidth="1"/>
    <col min="2" max="2" width="60.7109375" style="7" customWidth="1"/>
    <col min="3" max="6" width="20.7109375" style="7" customWidth="1"/>
    <col min="7" max="7" width="9.140625" style="42"/>
    <col min="8" max="8" width="17.5703125" style="42" customWidth="1"/>
    <col min="9" max="9" width="11.140625" style="42" bestFit="1" customWidth="1"/>
    <col min="10" max="10" width="12.7109375" style="70" bestFit="1" customWidth="1"/>
    <col min="11" max="16384" width="9.140625" style="42"/>
  </cols>
  <sheetData>
    <row r="1" spans="1:9" ht="20.100000000000001" customHeight="1" thickBot="1" x14ac:dyDescent="0.3">
      <c r="A1" s="72" t="s">
        <v>301</v>
      </c>
      <c r="B1" s="72"/>
      <c r="C1" s="72"/>
      <c r="D1" s="72"/>
      <c r="E1" s="72"/>
      <c r="F1" s="72"/>
    </row>
    <row r="2" spans="1:9" ht="15.75" customHeight="1" thickTop="1" x14ac:dyDescent="0.25"/>
    <row r="3" spans="1:9" ht="51" x14ac:dyDescent="0.25">
      <c r="A3" s="10" t="s">
        <v>0</v>
      </c>
      <c r="B3" s="10" t="s">
        <v>1</v>
      </c>
      <c r="C3" s="10" t="s">
        <v>290</v>
      </c>
      <c r="D3" s="10" t="s">
        <v>297</v>
      </c>
      <c r="E3" s="10" t="s">
        <v>298</v>
      </c>
      <c r="F3" s="10" t="s">
        <v>291</v>
      </c>
    </row>
    <row r="4" spans="1:9" ht="9.9499999999999993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</row>
    <row r="5" spans="1:9" ht="20.100000000000001" customHeight="1" x14ac:dyDescent="0.25">
      <c r="A5" s="16">
        <v>3</v>
      </c>
      <c r="B5" s="17" t="s">
        <v>45</v>
      </c>
      <c r="C5" s="43">
        <f>C6+C31+C193+C213+C206</f>
        <v>181457800</v>
      </c>
      <c r="D5" s="43">
        <f>D6+D31+D193+D213+D206</f>
        <v>-8723863</v>
      </c>
      <c r="E5" s="43">
        <f>E6+E31+E193+E213+E206</f>
        <v>-10476685.5</v>
      </c>
      <c r="F5" s="43">
        <f>F6+F31+F193+F213+F206</f>
        <v>162257251.5</v>
      </c>
      <c r="H5" s="50"/>
      <c r="I5" s="50"/>
    </row>
    <row r="6" spans="1:9" ht="20.100000000000001" customHeight="1" x14ac:dyDescent="0.25">
      <c r="A6" s="21">
        <v>31</v>
      </c>
      <c r="B6" s="22" t="s">
        <v>46</v>
      </c>
      <c r="C6" s="44">
        <f>C7+C15+C24</f>
        <v>98960000</v>
      </c>
      <c r="D6" s="44">
        <f>D7+D15+D24</f>
        <v>0</v>
      </c>
      <c r="E6" s="44">
        <f>E7+E15+E24</f>
        <v>-5870000</v>
      </c>
      <c r="F6" s="44">
        <f>F7+F15+F24</f>
        <v>93090000</v>
      </c>
    </row>
    <row r="7" spans="1:9" ht="20.100000000000001" customHeight="1" x14ac:dyDescent="0.25">
      <c r="A7" s="24">
        <v>311</v>
      </c>
      <c r="B7" s="25" t="s">
        <v>47</v>
      </c>
      <c r="C7" s="45">
        <f>C8+C11+C13</f>
        <v>80515000</v>
      </c>
      <c r="D7" s="45">
        <f t="shared" ref="D7:F7" si="0">D8+D11+D13</f>
        <v>0</v>
      </c>
      <c r="E7" s="45">
        <f t="shared" si="0"/>
        <v>-6155000</v>
      </c>
      <c r="F7" s="45">
        <f t="shared" si="0"/>
        <v>74360000</v>
      </c>
    </row>
    <row r="8" spans="1:9" ht="20.100000000000001" customHeight="1" x14ac:dyDescent="0.25">
      <c r="A8" s="27">
        <v>3111</v>
      </c>
      <c r="B8" s="28" t="s">
        <v>48</v>
      </c>
      <c r="C8" s="46">
        <f>C9+C10</f>
        <v>73000000</v>
      </c>
      <c r="D8" s="46">
        <f t="shared" ref="D8:F8" si="1">D9+D10</f>
        <v>0</v>
      </c>
      <c r="E8" s="46">
        <f t="shared" si="1"/>
        <v>-2850000</v>
      </c>
      <c r="F8" s="46">
        <f t="shared" si="1"/>
        <v>70150000</v>
      </c>
    </row>
    <row r="9" spans="1:9" ht="20.100000000000001" customHeight="1" x14ac:dyDescent="0.25">
      <c r="A9" s="32">
        <v>31111</v>
      </c>
      <c r="B9" s="33" t="s">
        <v>49</v>
      </c>
      <c r="C9" s="5">
        <v>73000000</v>
      </c>
      <c r="D9" s="5">
        <v>0</v>
      </c>
      <c r="E9" s="5">
        <v>-3000000</v>
      </c>
      <c r="F9" s="5">
        <f t="shared" ref="F9:F68" si="2">SUM(C9:E9)</f>
        <v>70000000</v>
      </c>
    </row>
    <row r="10" spans="1:9" ht="20.100000000000001" customHeight="1" x14ac:dyDescent="0.25">
      <c r="A10" s="32" t="s">
        <v>51</v>
      </c>
      <c r="B10" s="33" t="s">
        <v>50</v>
      </c>
      <c r="C10" s="5">
        <v>0</v>
      </c>
      <c r="D10" s="5">
        <v>0</v>
      </c>
      <c r="E10" s="5">
        <v>150000</v>
      </c>
      <c r="F10" s="5">
        <f t="shared" si="2"/>
        <v>150000</v>
      </c>
    </row>
    <row r="11" spans="1:9" ht="20.100000000000001" customHeight="1" x14ac:dyDescent="0.25">
      <c r="A11" s="27">
        <v>3112</v>
      </c>
      <c r="B11" s="28" t="s">
        <v>52</v>
      </c>
      <c r="C11" s="46">
        <f t="shared" ref="C11:F11" si="3">C12</f>
        <v>15000</v>
      </c>
      <c r="D11" s="46">
        <f t="shared" si="3"/>
        <v>0</v>
      </c>
      <c r="E11" s="46">
        <f t="shared" si="3"/>
        <v>-5000</v>
      </c>
      <c r="F11" s="46">
        <f t="shared" si="3"/>
        <v>10000</v>
      </c>
    </row>
    <row r="12" spans="1:9" ht="20.100000000000001" customHeight="1" x14ac:dyDescent="0.25">
      <c r="A12" s="32">
        <v>31124</v>
      </c>
      <c r="B12" s="33" t="s">
        <v>53</v>
      </c>
      <c r="C12" s="5">
        <v>15000</v>
      </c>
      <c r="D12" s="5">
        <v>0</v>
      </c>
      <c r="E12" s="5">
        <v>-5000</v>
      </c>
      <c r="F12" s="5">
        <f t="shared" si="2"/>
        <v>10000</v>
      </c>
    </row>
    <row r="13" spans="1:9" ht="20.100000000000001" customHeight="1" x14ac:dyDescent="0.25">
      <c r="A13" s="27">
        <v>3113</v>
      </c>
      <c r="B13" s="28" t="s">
        <v>54</v>
      </c>
      <c r="C13" s="46">
        <f t="shared" ref="C13:F13" si="4">C14</f>
        <v>7500000</v>
      </c>
      <c r="D13" s="46">
        <f t="shared" si="4"/>
        <v>0</v>
      </c>
      <c r="E13" s="46">
        <f t="shared" si="4"/>
        <v>-3300000</v>
      </c>
      <c r="F13" s="46">
        <f t="shared" si="4"/>
        <v>4200000</v>
      </c>
    </row>
    <row r="14" spans="1:9" ht="20.100000000000001" customHeight="1" x14ac:dyDescent="0.25">
      <c r="A14" s="32">
        <v>31131</v>
      </c>
      <c r="B14" s="33" t="s">
        <v>54</v>
      </c>
      <c r="C14" s="5">
        <v>7500000</v>
      </c>
      <c r="D14" s="5">
        <v>0</v>
      </c>
      <c r="E14" s="5">
        <v>-3300000</v>
      </c>
      <c r="F14" s="5">
        <f t="shared" si="2"/>
        <v>4200000</v>
      </c>
    </row>
    <row r="15" spans="1:9" ht="20.100000000000001" customHeight="1" x14ac:dyDescent="0.25">
      <c r="A15" s="24">
        <v>312</v>
      </c>
      <c r="B15" s="25" t="s">
        <v>55</v>
      </c>
      <c r="C15" s="45">
        <f t="shared" ref="C15:F15" si="5">C16</f>
        <v>5995000</v>
      </c>
      <c r="D15" s="45">
        <f t="shared" si="5"/>
        <v>0</v>
      </c>
      <c r="E15" s="45">
        <f t="shared" si="5"/>
        <v>1450000</v>
      </c>
      <c r="F15" s="45">
        <f t="shared" si="5"/>
        <v>7445000</v>
      </c>
    </row>
    <row r="16" spans="1:9" ht="20.100000000000001" customHeight="1" x14ac:dyDescent="0.25">
      <c r="A16" s="27">
        <v>3121</v>
      </c>
      <c r="B16" s="28" t="s">
        <v>55</v>
      </c>
      <c r="C16" s="46">
        <f t="shared" ref="C16:F16" si="6">SUM(C17:C23)</f>
        <v>5995000</v>
      </c>
      <c r="D16" s="46">
        <f t="shared" si="6"/>
        <v>0</v>
      </c>
      <c r="E16" s="46">
        <f t="shared" si="6"/>
        <v>1450000</v>
      </c>
      <c r="F16" s="46">
        <f t="shared" si="6"/>
        <v>7445000</v>
      </c>
    </row>
    <row r="17" spans="1:6" ht="20.100000000000001" customHeight="1" x14ac:dyDescent="0.25">
      <c r="A17" s="32">
        <v>31211</v>
      </c>
      <c r="B17" s="33" t="s">
        <v>56</v>
      </c>
      <c r="C17" s="3">
        <v>1500000</v>
      </c>
      <c r="D17" s="3">
        <v>0</v>
      </c>
      <c r="E17" s="3">
        <v>400000</v>
      </c>
      <c r="F17" s="3">
        <f t="shared" si="2"/>
        <v>1900000</v>
      </c>
    </row>
    <row r="18" spans="1:6" ht="20.100000000000001" customHeight="1" x14ac:dyDescent="0.25">
      <c r="A18" s="32">
        <v>31212</v>
      </c>
      <c r="B18" s="33" t="s">
        <v>57</v>
      </c>
      <c r="C18" s="5">
        <v>1000000</v>
      </c>
      <c r="D18" s="5">
        <v>0</v>
      </c>
      <c r="E18" s="5">
        <v>900000</v>
      </c>
      <c r="F18" s="5">
        <f t="shared" si="2"/>
        <v>1900000</v>
      </c>
    </row>
    <row r="19" spans="1:6" ht="20.100000000000001" customHeight="1" x14ac:dyDescent="0.25">
      <c r="A19" s="32">
        <v>31213</v>
      </c>
      <c r="B19" s="33" t="s">
        <v>58</v>
      </c>
      <c r="C19" s="5">
        <v>435000</v>
      </c>
      <c r="D19" s="5">
        <v>0</v>
      </c>
      <c r="E19" s="5">
        <v>315000</v>
      </c>
      <c r="F19" s="5">
        <f t="shared" si="2"/>
        <v>750000</v>
      </c>
    </row>
    <row r="20" spans="1:6" ht="20.100000000000001" customHeight="1" x14ac:dyDescent="0.25">
      <c r="A20" s="32">
        <v>31214</v>
      </c>
      <c r="B20" s="33" t="s">
        <v>59</v>
      </c>
      <c r="C20" s="5">
        <v>185000</v>
      </c>
      <c r="D20" s="5">
        <v>0</v>
      </c>
      <c r="E20" s="5">
        <v>45000</v>
      </c>
      <c r="F20" s="5">
        <f t="shared" si="2"/>
        <v>230000</v>
      </c>
    </row>
    <row r="21" spans="1:6" ht="20.100000000000001" customHeight="1" x14ac:dyDescent="0.25">
      <c r="A21" s="32">
        <v>31215</v>
      </c>
      <c r="B21" s="33" t="s">
        <v>60</v>
      </c>
      <c r="C21" s="5">
        <v>150000</v>
      </c>
      <c r="D21" s="5">
        <v>0</v>
      </c>
      <c r="E21" s="5">
        <v>40000</v>
      </c>
      <c r="F21" s="5">
        <f t="shared" si="2"/>
        <v>190000</v>
      </c>
    </row>
    <row r="22" spans="1:6" ht="20.100000000000001" customHeight="1" x14ac:dyDescent="0.25">
      <c r="A22" s="32">
        <v>31216</v>
      </c>
      <c r="B22" s="33" t="s">
        <v>61</v>
      </c>
      <c r="C22" s="5">
        <v>725000</v>
      </c>
      <c r="D22" s="5">
        <v>0</v>
      </c>
      <c r="E22" s="5">
        <v>-25000</v>
      </c>
      <c r="F22" s="5">
        <f t="shared" si="2"/>
        <v>700000</v>
      </c>
    </row>
    <row r="23" spans="1:6" ht="20.100000000000001" customHeight="1" x14ac:dyDescent="0.25">
      <c r="A23" s="32" t="s">
        <v>62</v>
      </c>
      <c r="B23" s="33" t="s">
        <v>63</v>
      </c>
      <c r="C23" s="5">
        <v>2000000</v>
      </c>
      <c r="D23" s="5">
        <v>0</v>
      </c>
      <c r="E23" s="5">
        <v>-225000</v>
      </c>
      <c r="F23" s="5">
        <f t="shared" si="2"/>
        <v>1775000</v>
      </c>
    </row>
    <row r="24" spans="1:6" ht="20.100000000000001" customHeight="1" x14ac:dyDescent="0.25">
      <c r="A24" s="24">
        <v>313</v>
      </c>
      <c r="B24" s="25" t="s">
        <v>64</v>
      </c>
      <c r="C24" s="45">
        <f t="shared" ref="C24:F24" si="7">C25+C28</f>
        <v>12450000</v>
      </c>
      <c r="D24" s="45">
        <f t="shared" si="7"/>
        <v>0</v>
      </c>
      <c r="E24" s="45">
        <f t="shared" si="7"/>
        <v>-1165000</v>
      </c>
      <c r="F24" s="45">
        <f t="shared" si="7"/>
        <v>11285000</v>
      </c>
    </row>
    <row r="25" spans="1:6" ht="20.100000000000001" customHeight="1" x14ac:dyDescent="0.25">
      <c r="A25" s="27">
        <v>3132</v>
      </c>
      <c r="B25" s="28" t="s">
        <v>65</v>
      </c>
      <c r="C25" s="46">
        <f t="shared" ref="C25:F25" si="8">SUM(C26:C27)</f>
        <v>12450000</v>
      </c>
      <c r="D25" s="46">
        <f t="shared" si="8"/>
        <v>0</v>
      </c>
      <c r="E25" s="46">
        <f t="shared" si="8"/>
        <v>-1215000</v>
      </c>
      <c r="F25" s="46">
        <f t="shared" si="8"/>
        <v>11235000</v>
      </c>
    </row>
    <row r="26" spans="1:6" ht="20.100000000000001" customHeight="1" x14ac:dyDescent="0.25">
      <c r="A26" s="32">
        <v>31321</v>
      </c>
      <c r="B26" s="33" t="s">
        <v>65</v>
      </c>
      <c r="C26" s="5">
        <v>12450000</v>
      </c>
      <c r="D26" s="5">
        <v>0</v>
      </c>
      <c r="E26" s="5">
        <v>-1250000</v>
      </c>
      <c r="F26" s="5">
        <f t="shared" si="2"/>
        <v>11200000</v>
      </c>
    </row>
    <row r="27" spans="1:6" ht="20.100000000000001" customHeight="1" x14ac:dyDescent="0.25">
      <c r="A27" s="32">
        <v>31322</v>
      </c>
      <c r="B27" s="33" t="s">
        <v>66</v>
      </c>
      <c r="C27" s="5">
        <v>0</v>
      </c>
      <c r="D27" s="5">
        <v>0</v>
      </c>
      <c r="E27" s="5">
        <v>35000</v>
      </c>
      <c r="F27" s="5">
        <f t="shared" si="2"/>
        <v>35000</v>
      </c>
    </row>
    <row r="28" spans="1:6" ht="20.100000000000001" customHeight="1" x14ac:dyDescent="0.25">
      <c r="A28" s="27">
        <v>3133</v>
      </c>
      <c r="B28" s="28" t="s">
        <v>67</v>
      </c>
      <c r="C28" s="46">
        <f t="shared" ref="C28:F28" si="9">SUM(C29:C30)</f>
        <v>0</v>
      </c>
      <c r="D28" s="46">
        <f t="shared" si="9"/>
        <v>0</v>
      </c>
      <c r="E28" s="46">
        <f t="shared" si="9"/>
        <v>50000</v>
      </c>
      <c r="F28" s="46">
        <f t="shared" si="9"/>
        <v>50000</v>
      </c>
    </row>
    <row r="29" spans="1:6" ht="20.100000000000001" customHeight="1" x14ac:dyDescent="0.25">
      <c r="A29" s="32">
        <v>31332</v>
      </c>
      <c r="B29" s="33" t="s">
        <v>67</v>
      </c>
      <c r="C29" s="5">
        <v>0</v>
      </c>
      <c r="D29" s="5">
        <v>0</v>
      </c>
      <c r="E29" s="5">
        <v>50000</v>
      </c>
      <c r="F29" s="5">
        <f t="shared" si="2"/>
        <v>50000</v>
      </c>
    </row>
    <row r="30" spans="1:6" ht="20.100000000000001" customHeight="1" x14ac:dyDescent="0.25">
      <c r="A30" s="32">
        <v>31333</v>
      </c>
      <c r="B30" s="33" t="s">
        <v>68</v>
      </c>
      <c r="C30" s="5">
        <v>0</v>
      </c>
      <c r="D30" s="5">
        <v>0</v>
      </c>
      <c r="E30" s="5">
        <v>0</v>
      </c>
      <c r="F30" s="5">
        <f t="shared" si="2"/>
        <v>0</v>
      </c>
    </row>
    <row r="31" spans="1:6" ht="20.100000000000001" customHeight="1" x14ac:dyDescent="0.25">
      <c r="A31" s="21">
        <v>32</v>
      </c>
      <c r="B31" s="22" t="s">
        <v>69</v>
      </c>
      <c r="C31" s="44">
        <f>C32+C48+C94+C163+C167</f>
        <v>81472800</v>
      </c>
      <c r="D31" s="44">
        <f t="shared" ref="D31:F31" si="10">D32+D48+D94+D163+D167</f>
        <v>-8723863</v>
      </c>
      <c r="E31" s="44">
        <f t="shared" si="10"/>
        <v>-4301685.5</v>
      </c>
      <c r="F31" s="44">
        <f t="shared" si="10"/>
        <v>68447251.5</v>
      </c>
    </row>
    <row r="32" spans="1:6" ht="20.100000000000001" customHeight="1" x14ac:dyDescent="0.25">
      <c r="A32" s="24">
        <v>321</v>
      </c>
      <c r="B32" s="25" t="s">
        <v>70</v>
      </c>
      <c r="C32" s="45">
        <f t="shared" ref="C32:F32" si="11">C33+C41+C43+C46</f>
        <v>2245000</v>
      </c>
      <c r="D32" s="45">
        <f t="shared" si="11"/>
        <v>0</v>
      </c>
      <c r="E32" s="45">
        <f t="shared" si="11"/>
        <v>153000</v>
      </c>
      <c r="F32" s="45">
        <f t="shared" si="11"/>
        <v>2398000</v>
      </c>
    </row>
    <row r="33" spans="1:6" ht="20.100000000000001" customHeight="1" x14ac:dyDescent="0.25">
      <c r="A33" s="27">
        <v>3211</v>
      </c>
      <c r="B33" s="28" t="s">
        <v>71</v>
      </c>
      <c r="C33" s="46">
        <f t="shared" ref="C33:F33" si="12">SUM(C34:C40)</f>
        <v>280000</v>
      </c>
      <c r="D33" s="46">
        <f t="shared" si="12"/>
        <v>0</v>
      </c>
      <c r="E33" s="46">
        <f t="shared" si="12"/>
        <v>48000</v>
      </c>
      <c r="F33" s="46">
        <f t="shared" si="12"/>
        <v>328000</v>
      </c>
    </row>
    <row r="34" spans="1:6" ht="20.100000000000001" customHeight="1" x14ac:dyDescent="0.25">
      <c r="A34" s="32">
        <v>32111</v>
      </c>
      <c r="B34" s="33" t="s">
        <v>72</v>
      </c>
      <c r="C34" s="5">
        <v>125000</v>
      </c>
      <c r="D34" s="5">
        <v>0</v>
      </c>
      <c r="E34" s="5">
        <v>-15000</v>
      </c>
      <c r="F34" s="5">
        <f t="shared" si="2"/>
        <v>110000</v>
      </c>
    </row>
    <row r="35" spans="1:6" ht="20.100000000000001" customHeight="1" x14ac:dyDescent="0.25">
      <c r="A35" s="32">
        <v>32112</v>
      </c>
      <c r="B35" s="33" t="s">
        <v>73</v>
      </c>
      <c r="C35" s="5">
        <v>20000</v>
      </c>
      <c r="D35" s="5">
        <v>0</v>
      </c>
      <c r="E35" s="5">
        <v>15000</v>
      </c>
      <c r="F35" s="5">
        <f t="shared" si="2"/>
        <v>35000</v>
      </c>
    </row>
    <row r="36" spans="1:6" ht="20.100000000000001" customHeight="1" x14ac:dyDescent="0.25">
      <c r="A36" s="32">
        <v>32113</v>
      </c>
      <c r="B36" s="33" t="s">
        <v>74</v>
      </c>
      <c r="C36" s="5">
        <v>125000</v>
      </c>
      <c r="D36" s="5">
        <v>0</v>
      </c>
      <c r="E36" s="5">
        <v>-25000</v>
      </c>
      <c r="F36" s="5">
        <f t="shared" si="2"/>
        <v>100000</v>
      </c>
    </row>
    <row r="37" spans="1:6" ht="20.100000000000001" customHeight="1" x14ac:dyDescent="0.25">
      <c r="A37" s="32">
        <v>32114</v>
      </c>
      <c r="B37" s="33" t="s">
        <v>75</v>
      </c>
      <c r="C37" s="5">
        <v>0</v>
      </c>
      <c r="D37" s="5">
        <v>0</v>
      </c>
      <c r="E37" s="5">
        <v>30000</v>
      </c>
      <c r="F37" s="5">
        <f t="shared" si="2"/>
        <v>30000</v>
      </c>
    </row>
    <row r="38" spans="1:6" ht="20.100000000000001" customHeight="1" x14ac:dyDescent="0.25">
      <c r="A38" s="32">
        <v>32115</v>
      </c>
      <c r="B38" s="33" t="s">
        <v>76</v>
      </c>
      <c r="C38" s="5">
        <v>5000</v>
      </c>
      <c r="D38" s="5">
        <v>0</v>
      </c>
      <c r="E38" s="5">
        <v>15000</v>
      </c>
      <c r="F38" s="5">
        <f t="shared" si="2"/>
        <v>20000</v>
      </c>
    </row>
    <row r="39" spans="1:6" ht="20.100000000000001" customHeight="1" x14ac:dyDescent="0.25">
      <c r="A39" s="32">
        <v>32116</v>
      </c>
      <c r="B39" s="33" t="s">
        <v>77</v>
      </c>
      <c r="C39" s="5">
        <v>2000</v>
      </c>
      <c r="D39" s="5">
        <v>0</v>
      </c>
      <c r="E39" s="5">
        <v>28000</v>
      </c>
      <c r="F39" s="5">
        <f t="shared" si="2"/>
        <v>30000</v>
      </c>
    </row>
    <row r="40" spans="1:6" ht="20.100000000000001" customHeight="1" x14ac:dyDescent="0.25">
      <c r="A40" s="32">
        <v>32119</v>
      </c>
      <c r="B40" s="33" t="s">
        <v>78</v>
      </c>
      <c r="C40" s="5">
        <v>3000</v>
      </c>
      <c r="D40" s="5">
        <v>0</v>
      </c>
      <c r="E40" s="5">
        <v>0</v>
      </c>
      <c r="F40" s="5">
        <f t="shared" si="2"/>
        <v>3000</v>
      </c>
    </row>
    <row r="41" spans="1:6" ht="20.100000000000001" customHeight="1" x14ac:dyDescent="0.25">
      <c r="A41" s="27">
        <v>3212</v>
      </c>
      <c r="B41" s="28" t="s">
        <v>79</v>
      </c>
      <c r="C41" s="46">
        <f t="shared" ref="C41:F41" si="13">C42</f>
        <v>1650000</v>
      </c>
      <c r="D41" s="46">
        <f t="shared" si="13"/>
        <v>0</v>
      </c>
      <c r="E41" s="46">
        <f t="shared" si="13"/>
        <v>180000</v>
      </c>
      <c r="F41" s="46">
        <f t="shared" si="13"/>
        <v>1830000</v>
      </c>
    </row>
    <row r="42" spans="1:6" ht="20.100000000000001" customHeight="1" x14ac:dyDescent="0.25">
      <c r="A42" s="32">
        <v>32121</v>
      </c>
      <c r="B42" s="33" t="s">
        <v>80</v>
      </c>
      <c r="C42" s="5">
        <v>1650000</v>
      </c>
      <c r="D42" s="5">
        <v>0</v>
      </c>
      <c r="E42" s="5">
        <v>180000</v>
      </c>
      <c r="F42" s="5">
        <f t="shared" si="2"/>
        <v>1830000</v>
      </c>
    </row>
    <row r="43" spans="1:6" ht="20.100000000000001" customHeight="1" x14ac:dyDescent="0.25">
      <c r="A43" s="27">
        <v>3213</v>
      </c>
      <c r="B43" s="28" t="s">
        <v>81</v>
      </c>
      <c r="C43" s="46">
        <f t="shared" ref="C43:F43" si="14">SUM(C44:C45)</f>
        <v>285000</v>
      </c>
      <c r="D43" s="46">
        <f t="shared" si="14"/>
        <v>0</v>
      </c>
      <c r="E43" s="46">
        <f t="shared" si="14"/>
        <v>-70000</v>
      </c>
      <c r="F43" s="46">
        <f t="shared" si="14"/>
        <v>215000</v>
      </c>
    </row>
    <row r="44" spans="1:6" ht="20.100000000000001" customHeight="1" x14ac:dyDescent="0.25">
      <c r="A44" s="32">
        <v>32131</v>
      </c>
      <c r="B44" s="33" t="s">
        <v>82</v>
      </c>
      <c r="C44" s="5">
        <v>110000</v>
      </c>
      <c r="D44" s="5">
        <v>0</v>
      </c>
      <c r="E44" s="5">
        <v>-20000</v>
      </c>
      <c r="F44" s="5">
        <f t="shared" si="2"/>
        <v>90000</v>
      </c>
    </row>
    <row r="45" spans="1:6" ht="20.100000000000001" customHeight="1" x14ac:dyDescent="0.25">
      <c r="A45" s="32">
        <v>32132</v>
      </c>
      <c r="B45" s="33" t="s">
        <v>83</v>
      </c>
      <c r="C45" s="5">
        <v>175000</v>
      </c>
      <c r="D45" s="5">
        <v>0</v>
      </c>
      <c r="E45" s="5">
        <v>-50000</v>
      </c>
      <c r="F45" s="5">
        <f t="shared" si="2"/>
        <v>125000</v>
      </c>
    </row>
    <row r="46" spans="1:6" ht="20.100000000000001" customHeight="1" x14ac:dyDescent="0.25">
      <c r="A46" s="27">
        <v>3214</v>
      </c>
      <c r="B46" s="28" t="s">
        <v>84</v>
      </c>
      <c r="C46" s="46">
        <f t="shared" ref="C46:F46" si="15">C47</f>
        <v>30000</v>
      </c>
      <c r="D46" s="46">
        <f t="shared" si="15"/>
        <v>0</v>
      </c>
      <c r="E46" s="46">
        <f t="shared" si="15"/>
        <v>-5000</v>
      </c>
      <c r="F46" s="46">
        <f t="shared" si="15"/>
        <v>25000</v>
      </c>
    </row>
    <row r="47" spans="1:6" ht="20.100000000000001" customHeight="1" x14ac:dyDescent="0.25">
      <c r="A47" s="32">
        <v>32141</v>
      </c>
      <c r="B47" s="33" t="s">
        <v>85</v>
      </c>
      <c r="C47" s="5">
        <v>30000</v>
      </c>
      <c r="D47" s="5">
        <v>0</v>
      </c>
      <c r="E47" s="5">
        <v>-5000</v>
      </c>
      <c r="F47" s="5">
        <f t="shared" si="2"/>
        <v>25000</v>
      </c>
    </row>
    <row r="48" spans="1:6" ht="20.100000000000001" customHeight="1" x14ac:dyDescent="0.25">
      <c r="A48" s="24">
        <v>322</v>
      </c>
      <c r="B48" s="25" t="s">
        <v>86</v>
      </c>
      <c r="C48" s="45">
        <f t="shared" ref="C48:F48" si="16">C49+C57+C81+C86+C89+C92</f>
        <v>58997360</v>
      </c>
      <c r="D48" s="45">
        <f t="shared" si="16"/>
        <v>-9315012</v>
      </c>
      <c r="E48" s="45">
        <f t="shared" si="16"/>
        <v>-5481635</v>
      </c>
      <c r="F48" s="45">
        <f t="shared" si="16"/>
        <v>44200713</v>
      </c>
    </row>
    <row r="49" spans="1:6" ht="20.100000000000001" customHeight="1" x14ac:dyDescent="0.25">
      <c r="A49" s="27">
        <v>3221</v>
      </c>
      <c r="B49" s="28" t="s">
        <v>87</v>
      </c>
      <c r="C49" s="46">
        <f t="shared" ref="C49:F49" si="17">C50+C51+C52+C54</f>
        <v>3286300</v>
      </c>
      <c r="D49" s="46">
        <f t="shared" si="17"/>
        <v>40638</v>
      </c>
      <c r="E49" s="46">
        <f t="shared" si="17"/>
        <v>-157625</v>
      </c>
      <c r="F49" s="46">
        <f t="shared" si="17"/>
        <v>3169313</v>
      </c>
    </row>
    <row r="50" spans="1:6" ht="20.100000000000001" customHeight="1" x14ac:dyDescent="0.25">
      <c r="A50" s="47">
        <v>32211</v>
      </c>
      <c r="B50" s="48" t="s">
        <v>88</v>
      </c>
      <c r="C50" s="49">
        <v>719800</v>
      </c>
      <c r="D50" s="49">
        <v>56200</v>
      </c>
      <c r="E50" s="49">
        <v>-157625</v>
      </c>
      <c r="F50" s="49">
        <f t="shared" si="2"/>
        <v>618375</v>
      </c>
    </row>
    <row r="51" spans="1:6" ht="20.100000000000001" customHeight="1" x14ac:dyDescent="0.25">
      <c r="A51" s="47">
        <v>32212</v>
      </c>
      <c r="B51" s="48" t="s">
        <v>89</v>
      </c>
      <c r="C51" s="49">
        <v>35000</v>
      </c>
      <c r="D51" s="49">
        <v>0</v>
      </c>
      <c r="E51" s="49">
        <v>0</v>
      </c>
      <c r="F51" s="49">
        <f t="shared" si="2"/>
        <v>35000</v>
      </c>
    </row>
    <row r="52" spans="1:6" ht="20.100000000000001" customHeight="1" x14ac:dyDescent="0.25">
      <c r="A52" s="47">
        <v>32214</v>
      </c>
      <c r="B52" s="48" t="s">
        <v>90</v>
      </c>
      <c r="C52" s="49">
        <f t="shared" ref="C52:F52" si="18">C53</f>
        <v>85400</v>
      </c>
      <c r="D52" s="49">
        <f t="shared" si="18"/>
        <v>-525</v>
      </c>
      <c r="E52" s="49">
        <f t="shared" si="18"/>
        <v>0</v>
      </c>
      <c r="F52" s="49">
        <f t="shared" si="18"/>
        <v>84875</v>
      </c>
    </row>
    <row r="53" spans="1:6" ht="20.100000000000001" customHeight="1" x14ac:dyDescent="0.25">
      <c r="A53" s="1">
        <v>3221416</v>
      </c>
      <c r="B53" s="2" t="s">
        <v>91</v>
      </c>
      <c r="C53" s="3">
        <v>85400</v>
      </c>
      <c r="D53" s="3">
        <v>-525</v>
      </c>
      <c r="E53" s="3">
        <v>0</v>
      </c>
      <c r="F53" s="3">
        <f t="shared" si="2"/>
        <v>84875</v>
      </c>
    </row>
    <row r="54" spans="1:6" ht="20.100000000000001" customHeight="1" x14ac:dyDescent="0.25">
      <c r="A54" s="47">
        <v>32216</v>
      </c>
      <c r="B54" s="48" t="s">
        <v>92</v>
      </c>
      <c r="C54" s="49">
        <f t="shared" ref="C54:F54" si="19">SUM(C55:C56)</f>
        <v>2446100</v>
      </c>
      <c r="D54" s="49">
        <f t="shared" si="19"/>
        <v>-15037</v>
      </c>
      <c r="E54" s="49">
        <f t="shared" si="19"/>
        <v>0</v>
      </c>
      <c r="F54" s="49">
        <f t="shared" si="19"/>
        <v>2431063</v>
      </c>
    </row>
    <row r="55" spans="1:6" ht="20.100000000000001" customHeight="1" x14ac:dyDescent="0.25">
      <c r="A55" s="32">
        <v>3221614</v>
      </c>
      <c r="B55" s="33" t="s">
        <v>93</v>
      </c>
      <c r="C55" s="5">
        <v>2104500</v>
      </c>
      <c r="D55" s="5">
        <v>-12937</v>
      </c>
      <c r="E55" s="5">
        <v>0</v>
      </c>
      <c r="F55" s="5">
        <f t="shared" si="2"/>
        <v>2091563</v>
      </c>
    </row>
    <row r="56" spans="1:6" ht="20.100000000000001" customHeight="1" x14ac:dyDescent="0.25">
      <c r="A56" s="32">
        <v>3221615</v>
      </c>
      <c r="B56" s="33" t="s">
        <v>94</v>
      </c>
      <c r="C56" s="5">
        <v>341600</v>
      </c>
      <c r="D56" s="5">
        <v>-2100</v>
      </c>
      <c r="E56" s="5">
        <v>0</v>
      </c>
      <c r="F56" s="5">
        <f t="shared" si="2"/>
        <v>339500</v>
      </c>
    </row>
    <row r="57" spans="1:6" ht="20.100000000000001" customHeight="1" x14ac:dyDescent="0.25">
      <c r="A57" s="27">
        <v>3222</v>
      </c>
      <c r="B57" s="28" t="s">
        <v>95</v>
      </c>
      <c r="C57" s="46">
        <f t="shared" ref="C57:F57" si="20">C58+C79</f>
        <v>51910660</v>
      </c>
      <c r="D57" s="46">
        <f t="shared" si="20"/>
        <v>-9751000</v>
      </c>
      <c r="E57" s="46">
        <f t="shared" si="20"/>
        <v>-5352010</v>
      </c>
      <c r="F57" s="46">
        <f t="shared" si="20"/>
        <v>36807650</v>
      </c>
    </row>
    <row r="58" spans="1:6" ht="20.100000000000001" customHeight="1" x14ac:dyDescent="0.25">
      <c r="A58" s="47">
        <v>32221</v>
      </c>
      <c r="B58" s="48" t="s">
        <v>96</v>
      </c>
      <c r="C58" s="49">
        <f t="shared" ref="C58:F58" si="21">SUM(C59:C78)</f>
        <v>51720660</v>
      </c>
      <c r="D58" s="49">
        <f t="shared" si="21"/>
        <v>-9751000</v>
      </c>
      <c r="E58" s="49">
        <f t="shared" si="21"/>
        <v>-5352010</v>
      </c>
      <c r="F58" s="49">
        <f t="shared" si="21"/>
        <v>36617650</v>
      </c>
    </row>
    <row r="59" spans="1:6" ht="20.100000000000001" customHeight="1" x14ac:dyDescent="0.25">
      <c r="A59" s="32">
        <v>3222101</v>
      </c>
      <c r="B59" s="33" t="s">
        <v>97</v>
      </c>
      <c r="C59" s="5">
        <v>0</v>
      </c>
      <c r="D59" s="5">
        <v>0</v>
      </c>
      <c r="E59" s="5">
        <v>0</v>
      </c>
      <c r="F59" s="5">
        <f t="shared" si="2"/>
        <v>0</v>
      </c>
    </row>
    <row r="60" spans="1:6" ht="20.100000000000001" customHeight="1" x14ac:dyDescent="0.25">
      <c r="A60" s="32">
        <v>3222102</v>
      </c>
      <c r="B60" s="33" t="s">
        <v>98</v>
      </c>
      <c r="C60" s="5">
        <v>1290660</v>
      </c>
      <c r="D60" s="5">
        <v>0</v>
      </c>
      <c r="E60" s="5">
        <v>292740</v>
      </c>
      <c r="F60" s="5">
        <f t="shared" si="2"/>
        <v>1583400</v>
      </c>
    </row>
    <row r="61" spans="1:6" ht="20.100000000000001" customHeight="1" x14ac:dyDescent="0.25">
      <c r="A61" s="32">
        <v>3222103</v>
      </c>
      <c r="B61" s="33" t="s">
        <v>99</v>
      </c>
      <c r="C61" s="5">
        <v>330000</v>
      </c>
      <c r="D61" s="5">
        <v>68500</v>
      </c>
      <c r="E61" s="5">
        <v>17500</v>
      </c>
      <c r="F61" s="5">
        <f t="shared" si="2"/>
        <v>416000</v>
      </c>
    </row>
    <row r="62" spans="1:6" ht="20.100000000000001" customHeight="1" x14ac:dyDescent="0.25">
      <c r="A62" s="32">
        <v>3222104</v>
      </c>
      <c r="B62" s="33" t="s">
        <v>100</v>
      </c>
      <c r="C62" s="5">
        <v>247500</v>
      </c>
      <c r="D62" s="5">
        <v>0</v>
      </c>
      <c r="E62" s="5">
        <v>0</v>
      </c>
      <c r="F62" s="5">
        <f t="shared" si="2"/>
        <v>247500</v>
      </c>
    </row>
    <row r="63" spans="1:6" ht="20.100000000000001" customHeight="1" x14ac:dyDescent="0.25">
      <c r="A63" s="32">
        <v>3222105</v>
      </c>
      <c r="B63" s="33" t="s">
        <v>101</v>
      </c>
      <c r="C63" s="5">
        <v>2697500</v>
      </c>
      <c r="D63" s="5">
        <v>48750</v>
      </c>
      <c r="E63" s="5">
        <v>207500</v>
      </c>
      <c r="F63" s="5">
        <f t="shared" si="2"/>
        <v>2953750</v>
      </c>
    </row>
    <row r="64" spans="1:6" ht="20.100000000000001" customHeight="1" x14ac:dyDescent="0.25">
      <c r="A64" s="32">
        <v>3222106</v>
      </c>
      <c r="B64" s="33" t="s">
        <v>102</v>
      </c>
      <c r="C64" s="5">
        <v>1343750</v>
      </c>
      <c r="D64" s="5">
        <v>0</v>
      </c>
      <c r="E64" s="5">
        <v>31250</v>
      </c>
      <c r="F64" s="5">
        <f t="shared" si="2"/>
        <v>1375000</v>
      </c>
    </row>
    <row r="65" spans="1:10" ht="20.100000000000001" customHeight="1" x14ac:dyDescent="0.25">
      <c r="A65" s="32">
        <v>3222107</v>
      </c>
      <c r="B65" s="33" t="s">
        <v>103</v>
      </c>
      <c r="C65" s="5">
        <v>31250</v>
      </c>
      <c r="D65" s="5">
        <v>0</v>
      </c>
      <c r="E65" s="5">
        <v>0</v>
      </c>
      <c r="F65" s="5">
        <f t="shared" si="2"/>
        <v>31250</v>
      </c>
    </row>
    <row r="66" spans="1:10" ht="20.100000000000001" customHeight="1" x14ac:dyDescent="0.25">
      <c r="A66" s="32">
        <v>3222108</v>
      </c>
      <c r="B66" s="33" t="s">
        <v>104</v>
      </c>
      <c r="C66" s="5">
        <v>206250</v>
      </c>
      <c r="D66" s="5">
        <v>39250</v>
      </c>
      <c r="E66" s="5">
        <v>0</v>
      </c>
      <c r="F66" s="5">
        <f t="shared" si="2"/>
        <v>245500</v>
      </c>
    </row>
    <row r="67" spans="1:10" ht="20.100000000000001" customHeight="1" x14ac:dyDescent="0.25">
      <c r="A67" s="32">
        <v>3222109</v>
      </c>
      <c r="B67" s="33" t="s">
        <v>105</v>
      </c>
      <c r="C67" s="5">
        <v>199000</v>
      </c>
      <c r="D67" s="5">
        <v>0</v>
      </c>
      <c r="E67" s="5">
        <v>0</v>
      </c>
      <c r="F67" s="5">
        <f t="shared" si="2"/>
        <v>199000</v>
      </c>
    </row>
    <row r="68" spans="1:10" ht="20.100000000000001" customHeight="1" x14ac:dyDescent="0.25">
      <c r="A68" s="32">
        <v>3222110</v>
      </c>
      <c r="B68" s="33" t="s">
        <v>106</v>
      </c>
      <c r="C68" s="5">
        <v>300000</v>
      </c>
      <c r="D68" s="5">
        <v>0</v>
      </c>
      <c r="E68" s="5">
        <v>125000</v>
      </c>
      <c r="F68" s="5">
        <f t="shared" si="2"/>
        <v>425000</v>
      </c>
    </row>
    <row r="69" spans="1:10" ht="20.100000000000001" customHeight="1" x14ac:dyDescent="0.25">
      <c r="A69" s="32">
        <v>3222111</v>
      </c>
      <c r="B69" s="33" t="s">
        <v>107</v>
      </c>
      <c r="C69" s="5">
        <v>5762500</v>
      </c>
      <c r="D69" s="5">
        <v>0</v>
      </c>
      <c r="E69" s="5">
        <v>-2025000</v>
      </c>
      <c r="F69" s="5">
        <f t="shared" ref="F69:F132" si="22">SUM(C69:E69)</f>
        <v>3737500</v>
      </c>
    </row>
    <row r="70" spans="1:10" ht="20.100000000000001" customHeight="1" x14ac:dyDescent="0.25">
      <c r="A70" s="32">
        <v>3222112</v>
      </c>
      <c r="B70" s="33" t="s">
        <v>108</v>
      </c>
      <c r="C70" s="5">
        <v>85000</v>
      </c>
      <c r="D70" s="5">
        <v>0</v>
      </c>
      <c r="E70" s="5">
        <v>0</v>
      </c>
      <c r="F70" s="5">
        <f t="shared" si="22"/>
        <v>85000</v>
      </c>
    </row>
    <row r="71" spans="1:10" ht="20.100000000000001" customHeight="1" x14ac:dyDescent="0.25">
      <c r="A71" s="32">
        <v>3222120</v>
      </c>
      <c r="B71" s="33" t="s">
        <v>109</v>
      </c>
      <c r="C71" s="5">
        <v>145000</v>
      </c>
      <c r="D71" s="5">
        <v>0</v>
      </c>
      <c r="E71" s="5">
        <v>10000</v>
      </c>
      <c r="F71" s="5">
        <f t="shared" si="22"/>
        <v>155000</v>
      </c>
    </row>
    <row r="72" spans="1:10" ht="20.100000000000001" customHeight="1" x14ac:dyDescent="0.25">
      <c r="A72" s="32">
        <v>3222133</v>
      </c>
      <c r="B72" s="33" t="s">
        <v>110</v>
      </c>
      <c r="C72" s="5">
        <v>36257500</v>
      </c>
      <c r="D72" s="5">
        <v>-10156250</v>
      </c>
      <c r="E72" s="5">
        <v>-4040000</v>
      </c>
      <c r="F72" s="5">
        <f t="shared" si="22"/>
        <v>22061250</v>
      </c>
    </row>
    <row r="73" spans="1:10" ht="20.100000000000001" customHeight="1" x14ac:dyDescent="0.25">
      <c r="A73" s="32">
        <v>3222135</v>
      </c>
      <c r="B73" s="33" t="s">
        <v>111</v>
      </c>
      <c r="C73" s="5">
        <v>225000</v>
      </c>
      <c r="D73" s="5">
        <v>-43750</v>
      </c>
      <c r="E73" s="5">
        <v>0</v>
      </c>
      <c r="F73" s="5">
        <f t="shared" si="22"/>
        <v>181250</v>
      </c>
    </row>
    <row r="74" spans="1:10" ht="20.100000000000001" customHeight="1" x14ac:dyDescent="0.25">
      <c r="A74" s="32">
        <v>3222137</v>
      </c>
      <c r="B74" s="33" t="s">
        <v>112</v>
      </c>
      <c r="C74" s="5">
        <v>175000</v>
      </c>
      <c r="D74" s="5">
        <v>0</v>
      </c>
      <c r="E74" s="5">
        <v>0</v>
      </c>
      <c r="F74" s="5">
        <f t="shared" si="22"/>
        <v>175000</v>
      </c>
    </row>
    <row r="75" spans="1:10" ht="20.100000000000001" customHeight="1" x14ac:dyDescent="0.25">
      <c r="A75" s="32">
        <v>3222138</v>
      </c>
      <c r="B75" s="33" t="s">
        <v>113</v>
      </c>
      <c r="C75" s="5">
        <v>312500</v>
      </c>
      <c r="D75" s="5">
        <v>0</v>
      </c>
      <c r="E75" s="5">
        <v>0</v>
      </c>
      <c r="F75" s="5">
        <f t="shared" si="22"/>
        <v>312500</v>
      </c>
    </row>
    <row r="76" spans="1:10" s="4" customFormat="1" ht="20.100000000000001" customHeight="1" x14ac:dyDescent="0.25">
      <c r="A76" s="1">
        <v>3222139</v>
      </c>
      <c r="B76" s="2" t="s">
        <v>114</v>
      </c>
      <c r="C76" s="3">
        <v>906250</v>
      </c>
      <c r="D76" s="3">
        <v>187500</v>
      </c>
      <c r="E76" s="3">
        <v>0</v>
      </c>
      <c r="F76" s="3">
        <f t="shared" si="22"/>
        <v>1093750</v>
      </c>
      <c r="J76" s="71"/>
    </row>
    <row r="77" spans="1:10" ht="20.100000000000001" customHeight="1" x14ac:dyDescent="0.25">
      <c r="A77" s="32">
        <v>3222140</v>
      </c>
      <c r="B77" s="33" t="s">
        <v>115</v>
      </c>
      <c r="C77" s="5">
        <v>550000</v>
      </c>
      <c r="D77" s="5">
        <v>0</v>
      </c>
      <c r="E77" s="5">
        <v>0</v>
      </c>
      <c r="F77" s="5">
        <f t="shared" si="22"/>
        <v>550000</v>
      </c>
    </row>
    <row r="78" spans="1:10" ht="20.100000000000001" customHeight="1" x14ac:dyDescent="0.25">
      <c r="A78" s="32">
        <v>3222141</v>
      </c>
      <c r="B78" s="33" t="s">
        <v>116</v>
      </c>
      <c r="C78" s="5">
        <v>656000</v>
      </c>
      <c r="D78" s="5">
        <v>105000</v>
      </c>
      <c r="E78" s="5">
        <v>29000</v>
      </c>
      <c r="F78" s="5">
        <f t="shared" si="22"/>
        <v>790000</v>
      </c>
    </row>
    <row r="79" spans="1:10" ht="20.100000000000001" customHeight="1" x14ac:dyDescent="0.25">
      <c r="A79" s="47">
        <v>32229</v>
      </c>
      <c r="B79" s="48" t="s">
        <v>117</v>
      </c>
      <c r="C79" s="49">
        <f t="shared" ref="C79:F79" si="23">C80</f>
        <v>190000</v>
      </c>
      <c r="D79" s="49">
        <f t="shared" si="23"/>
        <v>0</v>
      </c>
      <c r="E79" s="49">
        <f t="shared" si="23"/>
        <v>0</v>
      </c>
      <c r="F79" s="49">
        <f t="shared" si="23"/>
        <v>190000</v>
      </c>
    </row>
    <row r="80" spans="1:10" ht="20.100000000000001" customHeight="1" x14ac:dyDescent="0.25">
      <c r="A80" s="32">
        <v>3222921</v>
      </c>
      <c r="B80" s="33" t="s">
        <v>118</v>
      </c>
      <c r="C80" s="5">
        <v>190000</v>
      </c>
      <c r="D80" s="5">
        <v>0</v>
      </c>
      <c r="E80" s="5">
        <v>0</v>
      </c>
      <c r="F80" s="5">
        <f t="shared" si="22"/>
        <v>190000</v>
      </c>
    </row>
    <row r="81" spans="1:9" ht="20.100000000000001" customHeight="1" x14ac:dyDescent="0.25">
      <c r="A81" s="27">
        <v>3223</v>
      </c>
      <c r="B81" s="28" t="s">
        <v>119</v>
      </c>
      <c r="C81" s="46">
        <f t="shared" ref="C81:F81" si="24">SUM(C82:C85)</f>
        <v>1996400</v>
      </c>
      <c r="D81" s="46">
        <f t="shared" si="24"/>
        <v>351600</v>
      </c>
      <c r="E81" s="46">
        <f t="shared" si="24"/>
        <v>0</v>
      </c>
      <c r="F81" s="46">
        <f t="shared" si="24"/>
        <v>2348000</v>
      </c>
    </row>
    <row r="82" spans="1:9" ht="20.100000000000001" customHeight="1" x14ac:dyDescent="0.25">
      <c r="A82" s="32">
        <v>32231</v>
      </c>
      <c r="B82" s="33" t="s">
        <v>120</v>
      </c>
      <c r="C82" s="5">
        <v>793000</v>
      </c>
      <c r="D82" s="5">
        <v>358875</v>
      </c>
      <c r="E82" s="5">
        <v>0</v>
      </c>
      <c r="F82" s="5">
        <f t="shared" si="22"/>
        <v>1151875</v>
      </c>
    </row>
    <row r="83" spans="1:9" ht="20.100000000000001" customHeight="1" x14ac:dyDescent="0.25">
      <c r="A83" s="32">
        <v>32232</v>
      </c>
      <c r="B83" s="33" t="s">
        <v>121</v>
      </c>
      <c r="C83" s="5">
        <v>20000</v>
      </c>
      <c r="D83" s="5">
        <v>0</v>
      </c>
      <c r="E83" s="5">
        <v>0</v>
      </c>
      <c r="F83" s="5">
        <f t="shared" si="22"/>
        <v>20000</v>
      </c>
    </row>
    <row r="84" spans="1:9" ht="20.100000000000001" customHeight="1" x14ac:dyDescent="0.25">
      <c r="A84" s="32">
        <v>32233</v>
      </c>
      <c r="B84" s="33" t="s">
        <v>122</v>
      </c>
      <c r="C84" s="5">
        <v>719800</v>
      </c>
      <c r="D84" s="5">
        <v>-4425</v>
      </c>
      <c r="E84" s="5">
        <v>0</v>
      </c>
      <c r="F84" s="5">
        <f t="shared" si="22"/>
        <v>715375</v>
      </c>
    </row>
    <row r="85" spans="1:9" ht="20.100000000000001" customHeight="1" x14ac:dyDescent="0.25">
      <c r="A85" s="32">
        <v>32234</v>
      </c>
      <c r="B85" s="33" t="s">
        <v>123</v>
      </c>
      <c r="C85" s="5">
        <v>463600</v>
      </c>
      <c r="D85" s="5">
        <v>-2850</v>
      </c>
      <c r="E85" s="5">
        <v>0</v>
      </c>
      <c r="F85" s="5">
        <f t="shared" si="22"/>
        <v>460750</v>
      </c>
    </row>
    <row r="86" spans="1:9" ht="20.100000000000001" customHeight="1" x14ac:dyDescent="0.25">
      <c r="A86" s="27">
        <v>3224</v>
      </c>
      <c r="B86" s="28" t="s">
        <v>124</v>
      </c>
      <c r="C86" s="46">
        <f t="shared" ref="C86:F86" si="25">SUM(C87:C88)</f>
        <v>1425800</v>
      </c>
      <c r="D86" s="46">
        <f t="shared" si="25"/>
        <v>33950</v>
      </c>
      <c r="E86" s="46">
        <f t="shared" si="25"/>
        <v>28000</v>
      </c>
      <c r="F86" s="46">
        <f t="shared" si="25"/>
        <v>1487750</v>
      </c>
    </row>
    <row r="87" spans="1:9" ht="20.100000000000001" customHeight="1" x14ac:dyDescent="0.25">
      <c r="A87" s="32">
        <v>32242</v>
      </c>
      <c r="B87" s="33" t="s">
        <v>125</v>
      </c>
      <c r="C87" s="5">
        <v>1255000</v>
      </c>
      <c r="D87" s="5">
        <v>35000</v>
      </c>
      <c r="E87" s="5">
        <v>28000</v>
      </c>
      <c r="F87" s="5">
        <f t="shared" si="22"/>
        <v>1318000</v>
      </c>
    </row>
    <row r="88" spans="1:9" ht="20.100000000000001" customHeight="1" x14ac:dyDescent="0.25">
      <c r="A88" s="32">
        <v>32244</v>
      </c>
      <c r="B88" s="33" t="s">
        <v>126</v>
      </c>
      <c r="C88" s="5">
        <v>170800</v>
      </c>
      <c r="D88" s="5">
        <v>-1050</v>
      </c>
      <c r="E88" s="5">
        <v>0</v>
      </c>
      <c r="F88" s="5">
        <f t="shared" si="22"/>
        <v>169750</v>
      </c>
    </row>
    <row r="89" spans="1:9" ht="20.100000000000001" customHeight="1" x14ac:dyDescent="0.25">
      <c r="A89" s="27">
        <v>3225</v>
      </c>
      <c r="B89" s="28" t="s">
        <v>127</v>
      </c>
      <c r="C89" s="46">
        <f t="shared" ref="C89:F89" si="26">SUM(C90:C91)</f>
        <v>231800</v>
      </c>
      <c r="D89" s="46">
        <f t="shared" si="26"/>
        <v>-1425</v>
      </c>
      <c r="E89" s="46">
        <f t="shared" si="26"/>
        <v>0</v>
      </c>
      <c r="F89" s="46">
        <f t="shared" si="26"/>
        <v>230375</v>
      </c>
    </row>
    <row r="90" spans="1:9" ht="20.100000000000001" customHeight="1" x14ac:dyDescent="0.25">
      <c r="A90" s="32">
        <v>32251</v>
      </c>
      <c r="B90" s="33" t="s">
        <v>128</v>
      </c>
      <c r="C90" s="5">
        <v>231800</v>
      </c>
      <c r="D90" s="5">
        <v>-1425</v>
      </c>
      <c r="E90" s="5">
        <v>0</v>
      </c>
      <c r="F90" s="5">
        <f t="shared" si="22"/>
        <v>230375</v>
      </c>
    </row>
    <row r="91" spans="1:9" ht="20.100000000000001" customHeight="1" x14ac:dyDescent="0.25">
      <c r="A91" s="32">
        <v>32252</v>
      </c>
      <c r="B91" s="33" t="s">
        <v>129</v>
      </c>
      <c r="C91" s="5">
        <v>0</v>
      </c>
      <c r="D91" s="5">
        <v>0</v>
      </c>
      <c r="E91" s="5">
        <v>0</v>
      </c>
      <c r="F91" s="5">
        <f t="shared" si="22"/>
        <v>0</v>
      </c>
    </row>
    <row r="92" spans="1:9" ht="20.100000000000001" customHeight="1" x14ac:dyDescent="0.25">
      <c r="A92" s="27">
        <v>3227</v>
      </c>
      <c r="B92" s="28" t="s">
        <v>130</v>
      </c>
      <c r="C92" s="46">
        <f t="shared" ref="C92:F92" si="27">C93</f>
        <v>146400</v>
      </c>
      <c r="D92" s="46">
        <f t="shared" si="27"/>
        <v>11225</v>
      </c>
      <c r="E92" s="46">
        <f t="shared" si="27"/>
        <v>0</v>
      </c>
      <c r="F92" s="46">
        <f t="shared" si="27"/>
        <v>157625</v>
      </c>
    </row>
    <row r="93" spans="1:9" ht="20.100000000000001" customHeight="1" x14ac:dyDescent="0.25">
      <c r="A93" s="32">
        <v>32271</v>
      </c>
      <c r="B93" s="33" t="s">
        <v>130</v>
      </c>
      <c r="C93" s="5">
        <v>146400</v>
      </c>
      <c r="D93" s="5">
        <v>11225</v>
      </c>
      <c r="E93" s="5">
        <v>0</v>
      </c>
      <c r="F93" s="5">
        <f t="shared" si="22"/>
        <v>157625</v>
      </c>
    </row>
    <row r="94" spans="1:9" ht="20.100000000000001" customHeight="1" x14ac:dyDescent="0.25">
      <c r="A94" s="24">
        <v>323</v>
      </c>
      <c r="B94" s="25" t="s">
        <v>131</v>
      </c>
      <c r="C94" s="45">
        <f t="shared" ref="C94:F94" si="28">C95+C99+C113+C115+C125+C131+C139+C153+C157</f>
        <v>18821860</v>
      </c>
      <c r="D94" s="45">
        <f t="shared" si="28"/>
        <v>591119</v>
      </c>
      <c r="E94" s="45">
        <f t="shared" si="28"/>
        <v>768374</v>
      </c>
      <c r="F94" s="45">
        <f t="shared" si="28"/>
        <v>20181353</v>
      </c>
    </row>
    <row r="95" spans="1:9" ht="20.100000000000001" customHeight="1" x14ac:dyDescent="0.25">
      <c r="A95" s="27">
        <v>3231</v>
      </c>
      <c r="B95" s="28" t="s">
        <v>132</v>
      </c>
      <c r="C95" s="46">
        <f t="shared" ref="C95:F95" si="29">SUM(C96:C98)</f>
        <v>1452800</v>
      </c>
      <c r="D95" s="46">
        <f t="shared" si="29"/>
        <v>237213</v>
      </c>
      <c r="E95" s="46">
        <f t="shared" si="29"/>
        <v>-12125</v>
      </c>
      <c r="F95" s="46">
        <f t="shared" si="29"/>
        <v>1677888</v>
      </c>
    </row>
    <row r="96" spans="1:9" ht="20.100000000000001" customHeight="1" x14ac:dyDescent="0.25">
      <c r="A96" s="32">
        <v>32311</v>
      </c>
      <c r="B96" s="33" t="s">
        <v>133</v>
      </c>
      <c r="C96" s="5">
        <v>1220000</v>
      </c>
      <c r="D96" s="5">
        <v>-7500</v>
      </c>
      <c r="E96" s="5">
        <v>-12125</v>
      </c>
      <c r="F96" s="5">
        <f t="shared" si="22"/>
        <v>1200375</v>
      </c>
      <c r="I96" s="50"/>
    </row>
    <row r="97" spans="1:6" ht="20.100000000000001" customHeight="1" x14ac:dyDescent="0.25">
      <c r="A97" s="32">
        <v>32313</v>
      </c>
      <c r="B97" s="33" t="s">
        <v>134</v>
      </c>
      <c r="C97" s="5">
        <v>231800</v>
      </c>
      <c r="D97" s="5">
        <v>244713</v>
      </c>
      <c r="E97" s="5">
        <v>0</v>
      </c>
      <c r="F97" s="5">
        <f t="shared" si="22"/>
        <v>476513</v>
      </c>
    </row>
    <row r="98" spans="1:6" ht="20.100000000000001" customHeight="1" x14ac:dyDescent="0.25">
      <c r="A98" s="32">
        <v>32314</v>
      </c>
      <c r="B98" s="33" t="s">
        <v>135</v>
      </c>
      <c r="C98" s="5">
        <v>1000</v>
      </c>
      <c r="D98" s="5">
        <v>0</v>
      </c>
      <c r="E98" s="5">
        <v>0</v>
      </c>
      <c r="F98" s="5">
        <f t="shared" si="22"/>
        <v>1000</v>
      </c>
    </row>
    <row r="99" spans="1:6" ht="20.100000000000001" customHeight="1" x14ac:dyDescent="0.25">
      <c r="A99" s="27">
        <v>3232</v>
      </c>
      <c r="B99" s="28" t="s">
        <v>136</v>
      </c>
      <c r="C99" s="46">
        <f t="shared" ref="C99:F99" si="30">C100+C104+C108+C111</f>
        <v>2342500</v>
      </c>
      <c r="D99" s="46">
        <f t="shared" si="30"/>
        <v>264438</v>
      </c>
      <c r="E99" s="46">
        <f t="shared" si="30"/>
        <v>810112</v>
      </c>
      <c r="F99" s="46">
        <f t="shared" si="30"/>
        <v>3417050</v>
      </c>
    </row>
    <row r="100" spans="1:6" ht="20.100000000000001" customHeight="1" x14ac:dyDescent="0.25">
      <c r="A100" s="47">
        <v>32321</v>
      </c>
      <c r="B100" s="48" t="s">
        <v>137</v>
      </c>
      <c r="C100" s="49">
        <f t="shared" ref="C100:F100" si="31">SUM(C101:C103)</f>
        <v>122000</v>
      </c>
      <c r="D100" s="49">
        <f t="shared" si="31"/>
        <v>-750</v>
      </c>
      <c r="E100" s="49">
        <f t="shared" si="31"/>
        <v>0</v>
      </c>
      <c r="F100" s="49">
        <f t="shared" si="31"/>
        <v>121250</v>
      </c>
    </row>
    <row r="101" spans="1:6" ht="20.100000000000001" customHeight="1" x14ac:dyDescent="0.25">
      <c r="A101" s="32">
        <v>323210</v>
      </c>
      <c r="B101" s="33" t="s">
        <v>138</v>
      </c>
      <c r="C101" s="5">
        <v>122000</v>
      </c>
      <c r="D101" s="5">
        <v>-750</v>
      </c>
      <c r="E101" s="5">
        <v>0</v>
      </c>
      <c r="F101" s="5">
        <f t="shared" si="22"/>
        <v>121250</v>
      </c>
    </row>
    <row r="102" spans="1:6" ht="20.100000000000001" customHeight="1" x14ac:dyDescent="0.25">
      <c r="A102" s="32">
        <v>3232101</v>
      </c>
      <c r="B102" s="33" t="s">
        <v>139</v>
      </c>
      <c r="C102" s="5">
        <v>0</v>
      </c>
      <c r="D102" s="5">
        <v>0</v>
      </c>
      <c r="E102" s="5">
        <v>0</v>
      </c>
      <c r="F102" s="5">
        <f t="shared" si="22"/>
        <v>0</v>
      </c>
    </row>
    <row r="103" spans="1:6" ht="20.100000000000001" customHeight="1" x14ac:dyDescent="0.25">
      <c r="A103" s="32">
        <v>323211</v>
      </c>
      <c r="B103" s="33" t="s">
        <v>140</v>
      </c>
      <c r="C103" s="5">
        <v>0</v>
      </c>
      <c r="D103" s="5">
        <v>0</v>
      </c>
      <c r="E103" s="5">
        <v>0</v>
      </c>
      <c r="F103" s="5">
        <f t="shared" si="22"/>
        <v>0</v>
      </c>
    </row>
    <row r="104" spans="1:6" ht="20.100000000000001" customHeight="1" x14ac:dyDescent="0.25">
      <c r="A104" s="47">
        <v>32322</v>
      </c>
      <c r="B104" s="48" t="s">
        <v>141</v>
      </c>
      <c r="C104" s="49">
        <f t="shared" ref="C104:F104" si="32">SUM(C105:C107)</f>
        <v>1891100</v>
      </c>
      <c r="D104" s="49">
        <f t="shared" si="32"/>
        <v>267213</v>
      </c>
      <c r="E104" s="49">
        <f t="shared" si="32"/>
        <v>810112</v>
      </c>
      <c r="F104" s="49">
        <f t="shared" si="32"/>
        <v>2968425</v>
      </c>
    </row>
    <row r="105" spans="1:6" ht="20.100000000000001" customHeight="1" x14ac:dyDescent="0.25">
      <c r="A105" s="32">
        <v>323220</v>
      </c>
      <c r="B105" s="33" t="s">
        <v>142</v>
      </c>
      <c r="C105" s="5">
        <v>1500000</v>
      </c>
      <c r="D105" s="5">
        <v>267213</v>
      </c>
      <c r="E105" s="5">
        <v>810112</v>
      </c>
      <c r="F105" s="5">
        <f t="shared" si="22"/>
        <v>2577325</v>
      </c>
    </row>
    <row r="106" spans="1:6" ht="20.100000000000001" customHeight="1" x14ac:dyDescent="0.25">
      <c r="A106" s="32">
        <v>323221</v>
      </c>
      <c r="B106" s="33" t="s">
        <v>143</v>
      </c>
      <c r="C106" s="5">
        <v>0</v>
      </c>
      <c r="D106" s="5">
        <v>0</v>
      </c>
      <c r="E106" s="5">
        <v>0</v>
      </c>
      <c r="F106" s="5">
        <f t="shared" si="22"/>
        <v>0</v>
      </c>
    </row>
    <row r="107" spans="1:6" ht="20.100000000000001" customHeight="1" x14ac:dyDescent="0.25">
      <c r="A107" s="32">
        <v>323222</v>
      </c>
      <c r="B107" s="33" t="s">
        <v>144</v>
      </c>
      <c r="C107" s="5">
        <v>391100</v>
      </c>
      <c r="D107" s="5">
        <v>0</v>
      </c>
      <c r="E107" s="5">
        <v>0</v>
      </c>
      <c r="F107" s="5">
        <f t="shared" si="22"/>
        <v>391100</v>
      </c>
    </row>
    <row r="108" spans="1:6" ht="20.100000000000001" customHeight="1" x14ac:dyDescent="0.25">
      <c r="A108" s="47">
        <v>32323</v>
      </c>
      <c r="B108" s="48" t="s">
        <v>145</v>
      </c>
      <c r="C108" s="49">
        <f t="shared" ref="C108:F108" si="33">SUM(C109:C110)</f>
        <v>329400</v>
      </c>
      <c r="D108" s="49">
        <f t="shared" si="33"/>
        <v>-2025</v>
      </c>
      <c r="E108" s="49">
        <f t="shared" si="33"/>
        <v>0</v>
      </c>
      <c r="F108" s="49">
        <f t="shared" si="33"/>
        <v>327375</v>
      </c>
    </row>
    <row r="109" spans="1:6" ht="20.100000000000001" customHeight="1" x14ac:dyDescent="0.25">
      <c r="A109" s="32">
        <v>323230</v>
      </c>
      <c r="B109" s="33" t="s">
        <v>146</v>
      </c>
      <c r="C109" s="5">
        <v>305000</v>
      </c>
      <c r="D109" s="5">
        <v>-1875</v>
      </c>
      <c r="E109" s="5">
        <v>0</v>
      </c>
      <c r="F109" s="5">
        <f t="shared" si="22"/>
        <v>303125</v>
      </c>
    </row>
    <row r="110" spans="1:6" ht="20.100000000000001" customHeight="1" x14ac:dyDescent="0.25">
      <c r="A110" s="32">
        <v>323231</v>
      </c>
      <c r="B110" s="33" t="s">
        <v>147</v>
      </c>
      <c r="C110" s="5">
        <v>24400</v>
      </c>
      <c r="D110" s="5">
        <v>-150</v>
      </c>
      <c r="E110" s="5">
        <v>0</v>
      </c>
      <c r="F110" s="5">
        <f t="shared" si="22"/>
        <v>24250</v>
      </c>
    </row>
    <row r="111" spans="1:6" ht="20.100000000000001" customHeight="1" x14ac:dyDescent="0.25">
      <c r="A111" s="47">
        <v>32329</v>
      </c>
      <c r="B111" s="48" t="s">
        <v>148</v>
      </c>
      <c r="C111" s="49">
        <f t="shared" ref="C111:F111" si="34">C112</f>
        <v>0</v>
      </c>
      <c r="D111" s="49">
        <f t="shared" si="34"/>
        <v>0</v>
      </c>
      <c r="E111" s="49">
        <f t="shared" si="34"/>
        <v>0</v>
      </c>
      <c r="F111" s="49">
        <f t="shared" si="34"/>
        <v>0</v>
      </c>
    </row>
    <row r="112" spans="1:6" ht="20.100000000000001" customHeight="1" x14ac:dyDescent="0.25">
      <c r="A112" s="32">
        <v>323290</v>
      </c>
      <c r="B112" s="33" t="s">
        <v>149</v>
      </c>
      <c r="C112" s="5">
        <v>0</v>
      </c>
      <c r="D112" s="5">
        <v>0</v>
      </c>
      <c r="E112" s="5">
        <v>0</v>
      </c>
      <c r="F112" s="5">
        <f t="shared" si="22"/>
        <v>0</v>
      </c>
    </row>
    <row r="113" spans="1:10" ht="20.100000000000001" customHeight="1" x14ac:dyDescent="0.25">
      <c r="A113" s="27">
        <v>3233</v>
      </c>
      <c r="B113" s="28" t="s">
        <v>150</v>
      </c>
      <c r="C113" s="46">
        <f t="shared" ref="C113:F113" si="35">C114</f>
        <v>275400</v>
      </c>
      <c r="D113" s="46">
        <f t="shared" si="35"/>
        <v>-1462</v>
      </c>
      <c r="E113" s="46">
        <f t="shared" si="35"/>
        <v>50000</v>
      </c>
      <c r="F113" s="46">
        <f t="shared" si="35"/>
        <v>323938</v>
      </c>
    </row>
    <row r="114" spans="1:10" s="4" customFormat="1" ht="20.100000000000001" customHeight="1" x14ac:dyDescent="0.25">
      <c r="A114" s="1">
        <v>32339</v>
      </c>
      <c r="B114" s="2" t="s">
        <v>151</v>
      </c>
      <c r="C114" s="3">
        <v>275400</v>
      </c>
      <c r="D114" s="3">
        <v>-1462</v>
      </c>
      <c r="E114" s="3">
        <v>50000</v>
      </c>
      <c r="F114" s="3">
        <f t="shared" si="22"/>
        <v>323938</v>
      </c>
      <c r="J114" s="71"/>
    </row>
    <row r="115" spans="1:10" ht="20.100000000000001" customHeight="1" x14ac:dyDescent="0.25">
      <c r="A115" s="27">
        <v>3234</v>
      </c>
      <c r="B115" s="28" t="s">
        <v>152</v>
      </c>
      <c r="C115" s="46">
        <f t="shared" ref="C115:F115" si="36">SUM(C116:C120)</f>
        <v>2777800</v>
      </c>
      <c r="D115" s="46">
        <f t="shared" si="36"/>
        <v>-7987</v>
      </c>
      <c r="E115" s="46">
        <f t="shared" si="36"/>
        <v>273875</v>
      </c>
      <c r="F115" s="46">
        <f t="shared" si="36"/>
        <v>3043688</v>
      </c>
    </row>
    <row r="116" spans="1:10" ht="20.100000000000001" customHeight="1" x14ac:dyDescent="0.25">
      <c r="A116" s="32">
        <v>32341</v>
      </c>
      <c r="B116" s="33" t="s">
        <v>153</v>
      </c>
      <c r="C116" s="5">
        <v>155000</v>
      </c>
      <c r="D116" s="5">
        <v>0</v>
      </c>
      <c r="E116" s="5">
        <v>0</v>
      </c>
      <c r="F116" s="5">
        <f t="shared" si="22"/>
        <v>155000</v>
      </c>
    </row>
    <row r="117" spans="1:10" ht="20.100000000000001" customHeight="1" x14ac:dyDescent="0.25">
      <c r="A117" s="32">
        <v>32342</v>
      </c>
      <c r="B117" s="33" t="s">
        <v>154</v>
      </c>
      <c r="C117" s="5">
        <v>1220000</v>
      </c>
      <c r="D117" s="5">
        <v>-7500</v>
      </c>
      <c r="E117" s="5">
        <v>0</v>
      </c>
      <c r="F117" s="5">
        <f t="shared" si="22"/>
        <v>1212500</v>
      </c>
    </row>
    <row r="118" spans="1:10" ht="20.100000000000001" customHeight="1" x14ac:dyDescent="0.25">
      <c r="A118" s="32">
        <v>32344</v>
      </c>
      <c r="B118" s="33" t="s">
        <v>155</v>
      </c>
      <c r="C118" s="5">
        <v>18300</v>
      </c>
      <c r="D118" s="5">
        <v>-112</v>
      </c>
      <c r="E118" s="5">
        <v>0</v>
      </c>
      <c r="F118" s="5">
        <f t="shared" si="22"/>
        <v>18188</v>
      </c>
    </row>
    <row r="119" spans="1:10" ht="20.100000000000001" customHeight="1" x14ac:dyDescent="0.25">
      <c r="A119" s="32">
        <v>32347</v>
      </c>
      <c r="B119" s="33" t="s">
        <v>156</v>
      </c>
      <c r="C119" s="5">
        <v>61000</v>
      </c>
      <c r="D119" s="5">
        <v>0</v>
      </c>
      <c r="E119" s="5">
        <v>23875</v>
      </c>
      <c r="F119" s="5">
        <f t="shared" si="22"/>
        <v>84875</v>
      </c>
    </row>
    <row r="120" spans="1:10" ht="20.100000000000001" customHeight="1" x14ac:dyDescent="0.25">
      <c r="A120" s="47">
        <v>32349</v>
      </c>
      <c r="B120" s="48" t="s">
        <v>157</v>
      </c>
      <c r="C120" s="49">
        <f t="shared" ref="C120:F120" si="37">SUM(C121:C124)</f>
        <v>1323500</v>
      </c>
      <c r="D120" s="49">
        <f t="shared" si="37"/>
        <v>-375</v>
      </c>
      <c r="E120" s="49">
        <f t="shared" si="37"/>
        <v>250000</v>
      </c>
      <c r="F120" s="49">
        <f t="shared" si="37"/>
        <v>1573125</v>
      </c>
    </row>
    <row r="121" spans="1:10" ht="20.100000000000001" customHeight="1" x14ac:dyDescent="0.25">
      <c r="A121" s="32">
        <v>323490</v>
      </c>
      <c r="B121" s="33" t="s">
        <v>158</v>
      </c>
      <c r="C121" s="5">
        <v>1250000</v>
      </c>
      <c r="D121" s="5">
        <v>0</v>
      </c>
      <c r="E121" s="5">
        <v>250000</v>
      </c>
      <c r="F121" s="5">
        <f t="shared" si="22"/>
        <v>1500000</v>
      </c>
    </row>
    <row r="122" spans="1:10" ht="20.100000000000001" customHeight="1" x14ac:dyDescent="0.25">
      <c r="A122" s="32">
        <v>323492</v>
      </c>
      <c r="B122" s="33" t="s">
        <v>159</v>
      </c>
      <c r="C122" s="5">
        <v>61000</v>
      </c>
      <c r="D122" s="5">
        <v>-375</v>
      </c>
      <c r="E122" s="5">
        <v>0</v>
      </c>
      <c r="F122" s="3">
        <f t="shared" si="22"/>
        <v>60625</v>
      </c>
    </row>
    <row r="123" spans="1:10" ht="20.100000000000001" customHeight="1" x14ac:dyDescent="0.25">
      <c r="A123" s="32">
        <v>323493</v>
      </c>
      <c r="B123" s="33" t="s">
        <v>160</v>
      </c>
      <c r="C123" s="5">
        <v>12500</v>
      </c>
      <c r="D123" s="5">
        <v>0</v>
      </c>
      <c r="E123" s="5">
        <v>0</v>
      </c>
      <c r="F123" s="5">
        <f t="shared" si="22"/>
        <v>12500</v>
      </c>
    </row>
    <row r="124" spans="1:10" ht="20.100000000000001" customHeight="1" x14ac:dyDescent="0.25">
      <c r="A124" s="32">
        <v>323495</v>
      </c>
      <c r="B124" s="33" t="s">
        <v>161</v>
      </c>
      <c r="C124" s="5">
        <v>0</v>
      </c>
      <c r="D124" s="5">
        <v>0</v>
      </c>
      <c r="E124" s="5">
        <v>0</v>
      </c>
      <c r="F124" s="5">
        <f t="shared" si="22"/>
        <v>0</v>
      </c>
    </row>
    <row r="125" spans="1:10" ht="20.100000000000001" customHeight="1" x14ac:dyDescent="0.25">
      <c r="A125" s="27">
        <v>3235</v>
      </c>
      <c r="B125" s="28" t="s">
        <v>162</v>
      </c>
      <c r="C125" s="46">
        <f t="shared" ref="C125:F125" si="38">SUM(C126:C130)</f>
        <v>3184720</v>
      </c>
      <c r="D125" s="46">
        <f t="shared" si="38"/>
        <v>4318</v>
      </c>
      <c r="E125" s="46">
        <f t="shared" si="38"/>
        <v>-780000</v>
      </c>
      <c r="F125" s="46">
        <f t="shared" si="38"/>
        <v>2409038</v>
      </c>
    </row>
    <row r="126" spans="1:10" ht="20.100000000000001" customHeight="1" x14ac:dyDescent="0.25">
      <c r="A126" s="32" t="s">
        <v>163</v>
      </c>
      <c r="B126" s="33" t="s">
        <v>164</v>
      </c>
      <c r="C126" s="3">
        <v>1400000</v>
      </c>
      <c r="D126" s="3">
        <v>0</v>
      </c>
      <c r="E126" s="3">
        <v>-780000</v>
      </c>
      <c r="F126" s="3">
        <f t="shared" si="22"/>
        <v>620000</v>
      </c>
    </row>
    <row r="127" spans="1:10" ht="20.100000000000001" customHeight="1" x14ac:dyDescent="0.25">
      <c r="A127" s="32">
        <v>32353</v>
      </c>
      <c r="B127" s="33" t="s">
        <v>165</v>
      </c>
      <c r="C127" s="5">
        <v>55000</v>
      </c>
      <c r="D127" s="5">
        <v>0</v>
      </c>
      <c r="E127" s="5">
        <v>0</v>
      </c>
      <c r="F127" s="5">
        <f t="shared" si="22"/>
        <v>55000</v>
      </c>
    </row>
    <row r="128" spans="1:10" ht="20.100000000000001" customHeight="1" x14ac:dyDescent="0.25">
      <c r="A128" s="32">
        <v>32354</v>
      </c>
      <c r="B128" s="2" t="s">
        <v>166</v>
      </c>
      <c r="C128" s="5">
        <v>1040600</v>
      </c>
      <c r="D128" s="5">
        <v>5788</v>
      </c>
      <c r="E128" s="5">
        <v>0</v>
      </c>
      <c r="F128" s="5">
        <f t="shared" si="22"/>
        <v>1046388</v>
      </c>
    </row>
    <row r="129" spans="1:6" ht="20.100000000000001" customHeight="1" x14ac:dyDescent="0.25">
      <c r="A129" s="32">
        <v>32355</v>
      </c>
      <c r="B129" s="33" t="s">
        <v>167</v>
      </c>
      <c r="C129" s="5">
        <v>239120</v>
      </c>
      <c r="D129" s="5">
        <v>-1470</v>
      </c>
      <c r="E129" s="5">
        <v>0</v>
      </c>
      <c r="F129" s="5">
        <f t="shared" si="22"/>
        <v>237650</v>
      </c>
    </row>
    <row r="130" spans="1:6" ht="20.100000000000001" customHeight="1" x14ac:dyDescent="0.25">
      <c r="A130" s="32">
        <v>32359</v>
      </c>
      <c r="B130" s="33" t="s">
        <v>168</v>
      </c>
      <c r="C130" s="3">
        <v>450000</v>
      </c>
      <c r="D130" s="3">
        <v>0</v>
      </c>
      <c r="E130" s="3">
        <v>0</v>
      </c>
      <c r="F130" s="3">
        <f t="shared" si="22"/>
        <v>450000</v>
      </c>
    </row>
    <row r="131" spans="1:6" ht="20.100000000000001" customHeight="1" x14ac:dyDescent="0.25">
      <c r="A131" s="27">
        <v>3236</v>
      </c>
      <c r="B131" s="28" t="s">
        <v>169</v>
      </c>
      <c r="C131" s="46">
        <f t="shared" ref="C131:F131" si="39">C132+C133+C137</f>
        <v>1694300</v>
      </c>
      <c r="D131" s="46">
        <f t="shared" si="39"/>
        <v>-1425</v>
      </c>
      <c r="E131" s="46">
        <f t="shared" si="39"/>
        <v>150000</v>
      </c>
      <c r="F131" s="46">
        <f t="shared" si="39"/>
        <v>1842875</v>
      </c>
    </row>
    <row r="132" spans="1:6" ht="20.100000000000001" customHeight="1" x14ac:dyDescent="0.25">
      <c r="A132" s="47">
        <v>32361</v>
      </c>
      <c r="B132" s="48" t="s">
        <v>170</v>
      </c>
      <c r="C132" s="49">
        <v>231800</v>
      </c>
      <c r="D132" s="49">
        <v>-1425</v>
      </c>
      <c r="E132" s="49">
        <v>0</v>
      </c>
      <c r="F132" s="49">
        <f t="shared" si="22"/>
        <v>230375</v>
      </c>
    </row>
    <row r="133" spans="1:6" ht="20.100000000000001" customHeight="1" x14ac:dyDescent="0.25">
      <c r="A133" s="47">
        <v>32363</v>
      </c>
      <c r="B133" s="48" t="s">
        <v>171</v>
      </c>
      <c r="C133" s="49">
        <f t="shared" ref="C133:F133" si="40">SUM(C134:C136)</f>
        <v>1150000</v>
      </c>
      <c r="D133" s="49">
        <f t="shared" si="40"/>
        <v>0</v>
      </c>
      <c r="E133" s="49">
        <f t="shared" si="40"/>
        <v>25000</v>
      </c>
      <c r="F133" s="49">
        <f t="shared" si="40"/>
        <v>1175000</v>
      </c>
    </row>
    <row r="134" spans="1:6" ht="20.100000000000001" customHeight="1" x14ac:dyDescent="0.25">
      <c r="A134" s="32">
        <v>323630</v>
      </c>
      <c r="B134" s="51" t="s">
        <v>172</v>
      </c>
      <c r="C134" s="52">
        <v>650000</v>
      </c>
      <c r="D134" s="52">
        <v>0</v>
      </c>
      <c r="E134" s="52">
        <v>0</v>
      </c>
      <c r="F134" s="52">
        <f t="shared" ref="F134:F196" si="41">SUM(C134:E134)</f>
        <v>650000</v>
      </c>
    </row>
    <row r="135" spans="1:6" ht="20.100000000000001" customHeight="1" x14ac:dyDescent="0.25">
      <c r="A135" s="32">
        <v>323631</v>
      </c>
      <c r="B135" s="33" t="s">
        <v>173</v>
      </c>
      <c r="C135" s="5">
        <v>300000</v>
      </c>
      <c r="D135" s="5">
        <v>0</v>
      </c>
      <c r="E135" s="5">
        <v>-25000</v>
      </c>
      <c r="F135" s="5">
        <f t="shared" si="41"/>
        <v>275000</v>
      </c>
    </row>
    <row r="136" spans="1:6" ht="20.100000000000001" customHeight="1" x14ac:dyDescent="0.25">
      <c r="A136" s="1">
        <v>323632</v>
      </c>
      <c r="B136" s="2" t="s">
        <v>174</v>
      </c>
      <c r="C136" s="3">
        <v>200000</v>
      </c>
      <c r="D136" s="3">
        <v>0</v>
      </c>
      <c r="E136" s="3">
        <v>50000</v>
      </c>
      <c r="F136" s="3">
        <f t="shared" si="41"/>
        <v>250000</v>
      </c>
    </row>
    <row r="137" spans="1:6" ht="20.100000000000001" customHeight="1" x14ac:dyDescent="0.25">
      <c r="A137" s="47">
        <v>32369</v>
      </c>
      <c r="B137" s="48" t="s">
        <v>175</v>
      </c>
      <c r="C137" s="49">
        <f t="shared" ref="C137:F137" si="42">C138</f>
        <v>312500</v>
      </c>
      <c r="D137" s="49">
        <f t="shared" si="42"/>
        <v>0</v>
      </c>
      <c r="E137" s="49">
        <f t="shared" si="42"/>
        <v>125000</v>
      </c>
      <c r="F137" s="49">
        <f t="shared" si="42"/>
        <v>437500</v>
      </c>
    </row>
    <row r="138" spans="1:6" ht="20.100000000000001" customHeight="1" x14ac:dyDescent="0.25">
      <c r="A138" s="32">
        <v>323691</v>
      </c>
      <c r="B138" s="33" t="s">
        <v>176</v>
      </c>
      <c r="C138" s="5">
        <v>312500</v>
      </c>
      <c r="D138" s="5">
        <v>0</v>
      </c>
      <c r="E138" s="5">
        <v>125000</v>
      </c>
      <c r="F138" s="5">
        <f t="shared" si="41"/>
        <v>437500</v>
      </c>
    </row>
    <row r="139" spans="1:6" ht="20.100000000000001" customHeight="1" x14ac:dyDescent="0.25">
      <c r="A139" s="27">
        <v>3237</v>
      </c>
      <c r="B139" s="28" t="s">
        <v>177</v>
      </c>
      <c r="C139" s="46">
        <f>SUM(C140:C146)</f>
        <v>2696000</v>
      </c>
      <c r="D139" s="46">
        <f t="shared" ref="D139:F139" si="43">SUM(D140:D146)</f>
        <v>111750</v>
      </c>
      <c r="E139" s="46">
        <f t="shared" si="43"/>
        <v>-300125</v>
      </c>
      <c r="F139" s="46">
        <f t="shared" si="43"/>
        <v>2507625</v>
      </c>
    </row>
    <row r="140" spans="1:6" ht="20.100000000000001" customHeight="1" x14ac:dyDescent="0.25">
      <c r="A140" s="32">
        <v>32371</v>
      </c>
      <c r="B140" s="33" t="s">
        <v>178</v>
      </c>
      <c r="C140" s="5">
        <v>0</v>
      </c>
      <c r="D140" s="5">
        <v>0</v>
      </c>
      <c r="E140" s="5">
        <v>0</v>
      </c>
      <c r="F140" s="5">
        <f t="shared" si="41"/>
        <v>0</v>
      </c>
    </row>
    <row r="141" spans="1:6" ht="20.100000000000001" customHeight="1" x14ac:dyDescent="0.25">
      <c r="A141" s="32">
        <v>32372</v>
      </c>
      <c r="B141" s="33" t="s">
        <v>179</v>
      </c>
      <c r="C141" s="5">
        <v>500000</v>
      </c>
      <c r="D141" s="5">
        <v>0</v>
      </c>
      <c r="E141" s="5">
        <v>-125000</v>
      </c>
      <c r="F141" s="5">
        <f t="shared" si="41"/>
        <v>375000</v>
      </c>
    </row>
    <row r="142" spans="1:6" ht="20.100000000000001" customHeight="1" x14ac:dyDescent="0.25">
      <c r="A142" s="32">
        <v>32373</v>
      </c>
      <c r="B142" s="33" t="s">
        <v>180</v>
      </c>
      <c r="C142" s="5">
        <v>250000</v>
      </c>
      <c r="D142" s="5">
        <v>0</v>
      </c>
      <c r="E142" s="5">
        <v>75000</v>
      </c>
      <c r="F142" s="5">
        <f t="shared" si="41"/>
        <v>325000</v>
      </c>
    </row>
    <row r="143" spans="1:6" ht="20.100000000000001" customHeight="1" x14ac:dyDescent="0.25">
      <c r="A143" s="32">
        <v>32374</v>
      </c>
      <c r="B143" s="33" t="s">
        <v>292</v>
      </c>
      <c r="C143" s="5">
        <v>0</v>
      </c>
      <c r="D143" s="5">
        <v>100000</v>
      </c>
      <c r="E143" s="5">
        <v>-70000</v>
      </c>
      <c r="F143" s="5">
        <f t="shared" si="41"/>
        <v>30000</v>
      </c>
    </row>
    <row r="144" spans="1:6" ht="20.100000000000001" customHeight="1" x14ac:dyDescent="0.25">
      <c r="A144" s="32">
        <v>32376</v>
      </c>
      <c r="B144" s="33" t="s">
        <v>293</v>
      </c>
      <c r="C144" s="5">
        <v>0</v>
      </c>
      <c r="D144" s="5">
        <v>0</v>
      </c>
      <c r="E144" s="5">
        <v>0</v>
      </c>
      <c r="F144" s="5">
        <f t="shared" si="41"/>
        <v>0</v>
      </c>
    </row>
    <row r="145" spans="1:6" ht="20.100000000000001" customHeight="1" x14ac:dyDescent="0.25">
      <c r="A145" s="32">
        <v>32377</v>
      </c>
      <c r="B145" s="33" t="s">
        <v>181</v>
      </c>
      <c r="C145" s="5">
        <v>1500000</v>
      </c>
      <c r="D145" s="5">
        <v>0</v>
      </c>
      <c r="E145" s="5">
        <v>-200000</v>
      </c>
      <c r="F145" s="5">
        <f t="shared" si="41"/>
        <v>1300000</v>
      </c>
    </row>
    <row r="146" spans="1:6" ht="20.100000000000001" customHeight="1" x14ac:dyDescent="0.25">
      <c r="A146" s="47">
        <v>32379</v>
      </c>
      <c r="B146" s="48" t="s">
        <v>182</v>
      </c>
      <c r="C146" s="49">
        <f t="shared" ref="C146:F146" si="44">SUM(C147:C152)</f>
        <v>446000</v>
      </c>
      <c r="D146" s="49">
        <f t="shared" si="44"/>
        <v>11750</v>
      </c>
      <c r="E146" s="49">
        <f t="shared" si="44"/>
        <v>19875</v>
      </c>
      <c r="F146" s="49">
        <f t="shared" si="44"/>
        <v>477625</v>
      </c>
    </row>
    <row r="147" spans="1:6" ht="20.100000000000001" customHeight="1" x14ac:dyDescent="0.25">
      <c r="A147" s="32">
        <v>323791</v>
      </c>
      <c r="B147" s="33" t="s">
        <v>183</v>
      </c>
      <c r="C147" s="5">
        <v>0</v>
      </c>
      <c r="D147" s="5">
        <v>0</v>
      </c>
      <c r="E147" s="5">
        <v>84875</v>
      </c>
      <c r="F147" s="5">
        <f t="shared" si="41"/>
        <v>84875</v>
      </c>
    </row>
    <row r="148" spans="1:6" ht="20.100000000000001" customHeight="1" x14ac:dyDescent="0.25">
      <c r="A148" s="32">
        <v>323792</v>
      </c>
      <c r="B148" s="33" t="s">
        <v>184</v>
      </c>
      <c r="C148" s="3">
        <v>150000</v>
      </c>
      <c r="D148" s="3">
        <v>0</v>
      </c>
      <c r="E148" s="3">
        <v>0</v>
      </c>
      <c r="F148" s="3">
        <f t="shared" si="41"/>
        <v>150000</v>
      </c>
    </row>
    <row r="149" spans="1:6" ht="20.100000000000001" customHeight="1" x14ac:dyDescent="0.25">
      <c r="A149" s="32">
        <v>323793</v>
      </c>
      <c r="B149" s="33" t="s">
        <v>185</v>
      </c>
      <c r="C149" s="3">
        <v>100000</v>
      </c>
      <c r="D149" s="3">
        <v>0</v>
      </c>
      <c r="E149" s="3">
        <v>0</v>
      </c>
      <c r="F149" s="3">
        <f t="shared" si="41"/>
        <v>100000</v>
      </c>
    </row>
    <row r="150" spans="1:6" ht="20.100000000000001" customHeight="1" x14ac:dyDescent="0.25">
      <c r="A150" s="32">
        <v>323795</v>
      </c>
      <c r="B150" s="33" t="s">
        <v>186</v>
      </c>
      <c r="C150" s="5">
        <v>35000</v>
      </c>
      <c r="D150" s="5">
        <v>0</v>
      </c>
      <c r="E150" s="5">
        <v>0</v>
      </c>
      <c r="F150" s="5">
        <f t="shared" si="41"/>
        <v>35000</v>
      </c>
    </row>
    <row r="151" spans="1:6" ht="20.100000000000001" customHeight="1" x14ac:dyDescent="0.25">
      <c r="A151" s="32">
        <v>323796</v>
      </c>
      <c r="B151" s="33" t="s">
        <v>187</v>
      </c>
      <c r="C151" s="5">
        <v>61000</v>
      </c>
      <c r="D151" s="5">
        <v>11750</v>
      </c>
      <c r="E151" s="5">
        <v>0</v>
      </c>
      <c r="F151" s="5">
        <f t="shared" si="41"/>
        <v>72750</v>
      </c>
    </row>
    <row r="152" spans="1:6" ht="20.100000000000001" customHeight="1" x14ac:dyDescent="0.25">
      <c r="A152" s="32">
        <v>323799</v>
      </c>
      <c r="B152" s="33" t="s">
        <v>188</v>
      </c>
      <c r="C152" s="5">
        <v>100000</v>
      </c>
      <c r="D152" s="5">
        <v>0</v>
      </c>
      <c r="E152" s="5">
        <v>-65000</v>
      </c>
      <c r="F152" s="5">
        <f t="shared" si="41"/>
        <v>35000</v>
      </c>
    </row>
    <row r="153" spans="1:6" ht="20.100000000000001" customHeight="1" x14ac:dyDescent="0.25">
      <c r="A153" s="27">
        <v>3238</v>
      </c>
      <c r="B153" s="28" t="s">
        <v>189</v>
      </c>
      <c r="C153" s="46">
        <f t="shared" ref="C153:F153" si="45">SUM(C154:C156)</f>
        <v>1451500</v>
      </c>
      <c r="D153" s="46">
        <f t="shared" si="45"/>
        <v>-2437</v>
      </c>
      <c r="E153" s="46">
        <f t="shared" si="45"/>
        <v>576637</v>
      </c>
      <c r="F153" s="46">
        <f t="shared" si="45"/>
        <v>2025700</v>
      </c>
    </row>
    <row r="154" spans="1:6" ht="20.100000000000001" customHeight="1" x14ac:dyDescent="0.25">
      <c r="A154" s="32">
        <v>32381</v>
      </c>
      <c r="B154" s="33" t="s">
        <v>190</v>
      </c>
      <c r="C154" s="5">
        <v>0</v>
      </c>
      <c r="D154" s="5">
        <v>0</v>
      </c>
      <c r="E154" s="5">
        <v>0</v>
      </c>
      <c r="F154" s="5">
        <f t="shared" si="41"/>
        <v>0</v>
      </c>
    </row>
    <row r="155" spans="1:6" ht="20.100000000000001" customHeight="1" x14ac:dyDescent="0.25">
      <c r="A155" s="32">
        <v>32382</v>
      </c>
      <c r="B155" s="33" t="s">
        <v>191</v>
      </c>
      <c r="C155" s="5">
        <v>1055000</v>
      </c>
      <c r="D155" s="5">
        <v>0</v>
      </c>
      <c r="E155" s="5">
        <v>522075</v>
      </c>
      <c r="F155" s="5">
        <f t="shared" si="41"/>
        <v>1577075</v>
      </c>
    </row>
    <row r="156" spans="1:6" ht="20.100000000000001" customHeight="1" x14ac:dyDescent="0.25">
      <c r="A156" s="32">
        <v>32389</v>
      </c>
      <c r="B156" s="33" t="s">
        <v>192</v>
      </c>
      <c r="C156" s="5">
        <v>396500</v>
      </c>
      <c r="D156" s="5">
        <v>-2437</v>
      </c>
      <c r="E156" s="5">
        <v>54562</v>
      </c>
      <c r="F156" s="5">
        <f t="shared" si="41"/>
        <v>448625</v>
      </c>
    </row>
    <row r="157" spans="1:6" ht="20.100000000000001" customHeight="1" x14ac:dyDescent="0.25">
      <c r="A157" s="27">
        <v>3239</v>
      </c>
      <c r="B157" s="28" t="s">
        <v>193</v>
      </c>
      <c r="C157" s="46">
        <f t="shared" ref="C157:F157" si="46">SUM(C158:C162)</f>
        <v>2946840</v>
      </c>
      <c r="D157" s="46">
        <f t="shared" si="46"/>
        <v>-13289</v>
      </c>
      <c r="E157" s="46">
        <f t="shared" si="46"/>
        <v>0</v>
      </c>
      <c r="F157" s="46">
        <f t="shared" si="46"/>
        <v>2933551</v>
      </c>
    </row>
    <row r="158" spans="1:6" ht="20.100000000000001" customHeight="1" x14ac:dyDescent="0.25">
      <c r="A158" s="32">
        <v>32391</v>
      </c>
      <c r="B158" s="33" t="s">
        <v>194</v>
      </c>
      <c r="C158" s="5">
        <v>237900</v>
      </c>
      <c r="D158" s="5">
        <v>-1462</v>
      </c>
      <c r="E158" s="5">
        <v>0</v>
      </c>
      <c r="F158" s="5">
        <f t="shared" si="41"/>
        <v>236438</v>
      </c>
    </row>
    <row r="159" spans="1:6" ht="20.100000000000001" customHeight="1" x14ac:dyDescent="0.25">
      <c r="A159" s="32">
        <v>32394</v>
      </c>
      <c r="B159" s="33" t="s">
        <v>195</v>
      </c>
      <c r="C159" s="5">
        <v>35000</v>
      </c>
      <c r="D159" s="5">
        <v>0</v>
      </c>
      <c r="E159" s="5">
        <v>0</v>
      </c>
      <c r="F159" s="5">
        <f t="shared" si="41"/>
        <v>35000</v>
      </c>
    </row>
    <row r="160" spans="1:6" ht="20.100000000000001" customHeight="1" x14ac:dyDescent="0.25">
      <c r="A160" s="32">
        <v>32395</v>
      </c>
      <c r="B160" s="33" t="s">
        <v>196</v>
      </c>
      <c r="C160" s="3">
        <v>1403000</v>
      </c>
      <c r="D160" s="3">
        <v>-8625</v>
      </c>
      <c r="E160" s="3">
        <v>0</v>
      </c>
      <c r="F160" s="3">
        <f t="shared" si="41"/>
        <v>1394375</v>
      </c>
    </row>
    <row r="161" spans="1:6" ht="20.100000000000001" customHeight="1" x14ac:dyDescent="0.25">
      <c r="A161" s="32">
        <v>32396</v>
      </c>
      <c r="B161" s="33" t="s">
        <v>197</v>
      </c>
      <c r="C161" s="5">
        <v>520940</v>
      </c>
      <c r="D161" s="5">
        <v>-3202</v>
      </c>
      <c r="E161" s="5">
        <v>0</v>
      </c>
      <c r="F161" s="5">
        <f t="shared" si="41"/>
        <v>517738</v>
      </c>
    </row>
    <row r="162" spans="1:6" ht="20.100000000000001" customHeight="1" x14ac:dyDescent="0.25">
      <c r="A162" s="32">
        <v>32399</v>
      </c>
      <c r="B162" s="2" t="s">
        <v>198</v>
      </c>
      <c r="C162" s="5">
        <v>750000</v>
      </c>
      <c r="D162" s="5">
        <v>0</v>
      </c>
      <c r="E162" s="5">
        <v>0</v>
      </c>
      <c r="F162" s="5">
        <f t="shared" si="41"/>
        <v>750000</v>
      </c>
    </row>
    <row r="163" spans="1:6" ht="20.100000000000001" customHeight="1" x14ac:dyDescent="0.25">
      <c r="A163" s="24">
        <v>324</v>
      </c>
      <c r="B163" s="25" t="s">
        <v>199</v>
      </c>
      <c r="C163" s="45">
        <f t="shared" ref="C163:F163" si="47">C164</f>
        <v>0</v>
      </c>
      <c r="D163" s="45">
        <f t="shared" si="47"/>
        <v>0</v>
      </c>
      <c r="E163" s="45">
        <f t="shared" si="47"/>
        <v>10000</v>
      </c>
      <c r="F163" s="45">
        <f t="shared" si="47"/>
        <v>10000</v>
      </c>
    </row>
    <row r="164" spans="1:6" ht="20.100000000000001" customHeight="1" x14ac:dyDescent="0.25">
      <c r="A164" s="27">
        <v>3241</v>
      </c>
      <c r="B164" s="28" t="s">
        <v>199</v>
      </c>
      <c r="C164" s="46">
        <f>SUM(C165:C166)</f>
        <v>0</v>
      </c>
      <c r="D164" s="46">
        <f t="shared" ref="D164:F164" si="48">SUM(D165:D166)</f>
        <v>0</v>
      </c>
      <c r="E164" s="46">
        <f t="shared" si="48"/>
        <v>10000</v>
      </c>
      <c r="F164" s="46">
        <f t="shared" si="48"/>
        <v>10000</v>
      </c>
    </row>
    <row r="165" spans="1:6" ht="20.100000000000001" customHeight="1" x14ac:dyDescent="0.25">
      <c r="A165" s="32">
        <v>32411</v>
      </c>
      <c r="B165" s="33" t="s">
        <v>200</v>
      </c>
      <c r="C165" s="5">
        <v>0</v>
      </c>
      <c r="D165" s="5">
        <v>0</v>
      </c>
      <c r="E165" s="5">
        <v>0</v>
      </c>
      <c r="F165" s="5">
        <f t="shared" si="41"/>
        <v>0</v>
      </c>
    </row>
    <row r="166" spans="1:6" ht="20.100000000000001" customHeight="1" x14ac:dyDescent="0.25">
      <c r="A166" s="32">
        <v>32412</v>
      </c>
      <c r="B166" s="33" t="s">
        <v>201</v>
      </c>
      <c r="C166" s="5">
        <v>0</v>
      </c>
      <c r="D166" s="5">
        <v>0</v>
      </c>
      <c r="E166" s="5">
        <v>10000</v>
      </c>
      <c r="F166" s="5">
        <f t="shared" si="41"/>
        <v>10000</v>
      </c>
    </row>
    <row r="167" spans="1:6" ht="20.100000000000001" customHeight="1" x14ac:dyDescent="0.25">
      <c r="A167" s="24">
        <v>329</v>
      </c>
      <c r="B167" s="25" t="s">
        <v>202</v>
      </c>
      <c r="C167" s="45">
        <f t="shared" ref="C167:F167" si="49">C171+C176+C178+C182+C188+C190+C168</f>
        <v>1408580</v>
      </c>
      <c r="D167" s="45">
        <f t="shared" si="49"/>
        <v>30</v>
      </c>
      <c r="E167" s="45">
        <f t="shared" si="49"/>
        <v>248575.5</v>
      </c>
      <c r="F167" s="45">
        <f t="shared" si="49"/>
        <v>1657185.5</v>
      </c>
    </row>
    <row r="168" spans="1:6" ht="20.100000000000001" customHeight="1" x14ac:dyDescent="0.25">
      <c r="A168" s="27">
        <v>3291</v>
      </c>
      <c r="B168" s="28" t="s">
        <v>203</v>
      </c>
      <c r="C168" s="46">
        <f t="shared" ref="C168:F168" si="50">SUM(C169:C170)</f>
        <v>55000</v>
      </c>
      <c r="D168" s="46">
        <f t="shared" si="50"/>
        <v>0</v>
      </c>
      <c r="E168" s="46">
        <f t="shared" si="50"/>
        <v>15000</v>
      </c>
      <c r="F168" s="46">
        <f t="shared" si="50"/>
        <v>70000</v>
      </c>
    </row>
    <row r="169" spans="1:6" ht="20.100000000000001" customHeight="1" x14ac:dyDescent="0.25">
      <c r="A169" s="32">
        <v>32911</v>
      </c>
      <c r="B169" s="33" t="s">
        <v>204</v>
      </c>
      <c r="C169" s="5">
        <v>55000</v>
      </c>
      <c r="D169" s="5">
        <v>0</v>
      </c>
      <c r="E169" s="5">
        <v>15000</v>
      </c>
      <c r="F169" s="5">
        <f t="shared" si="41"/>
        <v>70000</v>
      </c>
    </row>
    <row r="170" spans="1:6" ht="20.100000000000001" customHeight="1" x14ac:dyDescent="0.25">
      <c r="A170" s="32">
        <v>32912</v>
      </c>
      <c r="B170" s="33" t="s">
        <v>205</v>
      </c>
      <c r="C170" s="5">
        <v>0</v>
      </c>
      <c r="D170" s="5">
        <v>0</v>
      </c>
      <c r="E170" s="5">
        <v>0</v>
      </c>
      <c r="F170" s="5">
        <f t="shared" si="41"/>
        <v>0</v>
      </c>
    </row>
    <row r="171" spans="1:6" ht="20.100000000000001" customHeight="1" x14ac:dyDescent="0.25">
      <c r="A171" s="27">
        <v>3292</v>
      </c>
      <c r="B171" s="28" t="s">
        <v>206</v>
      </c>
      <c r="C171" s="46">
        <f t="shared" ref="C171:F171" si="51">SUM(C172:C175)</f>
        <v>650000</v>
      </c>
      <c r="D171" s="46">
        <f t="shared" si="51"/>
        <v>0</v>
      </c>
      <c r="E171" s="46">
        <f t="shared" si="51"/>
        <v>0</v>
      </c>
      <c r="F171" s="46">
        <f t="shared" si="51"/>
        <v>650000</v>
      </c>
    </row>
    <row r="172" spans="1:6" ht="20.100000000000001" customHeight="1" x14ac:dyDescent="0.25">
      <c r="A172" s="32">
        <v>32921</v>
      </c>
      <c r="B172" s="33" t="s">
        <v>207</v>
      </c>
      <c r="C172" s="5">
        <v>125000</v>
      </c>
      <c r="D172" s="5">
        <v>0</v>
      </c>
      <c r="E172" s="5">
        <v>0</v>
      </c>
      <c r="F172" s="5">
        <f t="shared" si="41"/>
        <v>125000</v>
      </c>
    </row>
    <row r="173" spans="1:6" ht="20.100000000000001" customHeight="1" x14ac:dyDescent="0.25">
      <c r="A173" s="32">
        <v>32922</v>
      </c>
      <c r="B173" s="33" t="s">
        <v>208</v>
      </c>
      <c r="C173" s="5">
        <v>275000</v>
      </c>
      <c r="D173" s="5">
        <v>0</v>
      </c>
      <c r="E173" s="5">
        <v>0</v>
      </c>
      <c r="F173" s="5">
        <f t="shared" si="41"/>
        <v>275000</v>
      </c>
    </row>
    <row r="174" spans="1:6" ht="20.100000000000001" customHeight="1" x14ac:dyDescent="0.25">
      <c r="A174" s="32">
        <v>32923</v>
      </c>
      <c r="B174" s="33" t="s">
        <v>209</v>
      </c>
      <c r="C174" s="5">
        <v>70000</v>
      </c>
      <c r="D174" s="5">
        <v>0</v>
      </c>
      <c r="E174" s="5">
        <v>0</v>
      </c>
      <c r="F174" s="5">
        <f t="shared" si="41"/>
        <v>70000</v>
      </c>
    </row>
    <row r="175" spans="1:6" ht="20.100000000000001" customHeight="1" x14ac:dyDescent="0.25">
      <c r="A175" s="32">
        <v>32924</v>
      </c>
      <c r="B175" s="33" t="s">
        <v>210</v>
      </c>
      <c r="C175" s="5">
        <v>180000</v>
      </c>
      <c r="D175" s="5">
        <v>0</v>
      </c>
      <c r="E175" s="5">
        <v>0</v>
      </c>
      <c r="F175" s="5">
        <f t="shared" si="41"/>
        <v>180000</v>
      </c>
    </row>
    <row r="176" spans="1:6" ht="20.100000000000001" customHeight="1" x14ac:dyDescent="0.25">
      <c r="A176" s="27">
        <v>3293</v>
      </c>
      <c r="B176" s="28" t="s">
        <v>211</v>
      </c>
      <c r="C176" s="46">
        <f t="shared" ref="C176:F176" si="52">C177</f>
        <v>85400</v>
      </c>
      <c r="D176" s="46">
        <f t="shared" si="52"/>
        <v>-525</v>
      </c>
      <c r="E176" s="46">
        <f t="shared" si="52"/>
        <v>50000</v>
      </c>
      <c r="F176" s="46">
        <f t="shared" si="52"/>
        <v>134875</v>
      </c>
    </row>
    <row r="177" spans="1:6" ht="20.100000000000001" customHeight="1" x14ac:dyDescent="0.25">
      <c r="A177" s="32">
        <v>32931</v>
      </c>
      <c r="B177" s="33" t="s">
        <v>211</v>
      </c>
      <c r="C177" s="5">
        <v>85400</v>
      </c>
      <c r="D177" s="5">
        <v>-525</v>
      </c>
      <c r="E177" s="5">
        <v>50000</v>
      </c>
      <c r="F177" s="5">
        <f t="shared" si="41"/>
        <v>134875</v>
      </c>
    </row>
    <row r="178" spans="1:6" ht="20.100000000000001" customHeight="1" x14ac:dyDescent="0.25">
      <c r="A178" s="27">
        <v>3294</v>
      </c>
      <c r="B178" s="28" t="s">
        <v>212</v>
      </c>
      <c r="C178" s="46">
        <f t="shared" ref="C178:F178" si="53">SUM(C179:C181)</f>
        <v>55000</v>
      </c>
      <c r="D178" s="46">
        <f t="shared" si="53"/>
        <v>0</v>
      </c>
      <c r="E178" s="46">
        <f t="shared" si="53"/>
        <v>20000</v>
      </c>
      <c r="F178" s="46">
        <f t="shared" si="53"/>
        <v>75000</v>
      </c>
    </row>
    <row r="179" spans="1:6" ht="20.100000000000001" customHeight="1" x14ac:dyDescent="0.25">
      <c r="A179" s="32">
        <v>32941</v>
      </c>
      <c r="B179" s="33" t="s">
        <v>213</v>
      </c>
      <c r="C179" s="5">
        <v>40000</v>
      </c>
      <c r="D179" s="5">
        <v>0</v>
      </c>
      <c r="E179" s="5">
        <v>10000</v>
      </c>
      <c r="F179" s="5">
        <f t="shared" si="41"/>
        <v>50000</v>
      </c>
    </row>
    <row r="180" spans="1:6" ht="20.100000000000001" customHeight="1" x14ac:dyDescent="0.25">
      <c r="A180" s="32">
        <v>32942</v>
      </c>
      <c r="B180" s="33" t="s">
        <v>214</v>
      </c>
      <c r="C180" s="5">
        <v>0</v>
      </c>
      <c r="D180" s="5">
        <v>0</v>
      </c>
      <c r="E180" s="5"/>
      <c r="F180" s="5">
        <f t="shared" si="41"/>
        <v>0</v>
      </c>
    </row>
    <row r="181" spans="1:6" ht="20.100000000000001" customHeight="1" x14ac:dyDescent="0.25">
      <c r="A181" s="32">
        <v>32943</v>
      </c>
      <c r="B181" s="33" t="s">
        <v>215</v>
      </c>
      <c r="C181" s="5">
        <v>15000</v>
      </c>
      <c r="D181" s="5">
        <v>0</v>
      </c>
      <c r="E181" s="5">
        <v>10000</v>
      </c>
      <c r="F181" s="5">
        <f t="shared" si="41"/>
        <v>25000</v>
      </c>
    </row>
    <row r="182" spans="1:6" ht="20.100000000000001" customHeight="1" x14ac:dyDescent="0.25">
      <c r="A182" s="27">
        <v>3295</v>
      </c>
      <c r="B182" s="28" t="s">
        <v>216</v>
      </c>
      <c r="C182" s="46">
        <f t="shared" ref="C182:F182" si="54">SUM(C183:C187)</f>
        <v>100000</v>
      </c>
      <c r="D182" s="46">
        <f t="shared" si="54"/>
        <v>0</v>
      </c>
      <c r="E182" s="46">
        <f t="shared" si="54"/>
        <v>30000</v>
      </c>
      <c r="F182" s="46">
        <f t="shared" si="54"/>
        <v>130000</v>
      </c>
    </row>
    <row r="183" spans="1:6" ht="20.100000000000001" customHeight="1" x14ac:dyDescent="0.25">
      <c r="A183" s="32">
        <v>32951</v>
      </c>
      <c r="B183" s="33" t="s">
        <v>217</v>
      </c>
      <c r="C183" s="5">
        <v>0</v>
      </c>
      <c r="D183" s="5">
        <v>0</v>
      </c>
      <c r="E183" s="5">
        <v>20000</v>
      </c>
      <c r="F183" s="5">
        <f t="shared" si="41"/>
        <v>20000</v>
      </c>
    </row>
    <row r="184" spans="1:6" ht="20.100000000000001" customHeight="1" x14ac:dyDescent="0.25">
      <c r="A184" s="32">
        <v>32952</v>
      </c>
      <c r="B184" s="33" t="s">
        <v>218</v>
      </c>
      <c r="C184" s="5">
        <v>12000</v>
      </c>
      <c r="D184" s="5">
        <v>0</v>
      </c>
      <c r="E184" s="5">
        <v>-7000</v>
      </c>
      <c r="F184" s="5">
        <f t="shared" si="41"/>
        <v>5000</v>
      </c>
    </row>
    <row r="185" spans="1:6" ht="20.100000000000001" customHeight="1" x14ac:dyDescent="0.25">
      <c r="A185" s="32">
        <v>32953</v>
      </c>
      <c r="B185" s="33" t="s">
        <v>219</v>
      </c>
      <c r="C185" s="5">
        <v>23000</v>
      </c>
      <c r="D185" s="5">
        <v>0</v>
      </c>
      <c r="E185" s="5">
        <v>-8000</v>
      </c>
      <c r="F185" s="5">
        <f t="shared" si="41"/>
        <v>15000</v>
      </c>
    </row>
    <row r="186" spans="1:6" ht="20.100000000000001" customHeight="1" x14ac:dyDescent="0.25">
      <c r="A186" s="32">
        <v>32955</v>
      </c>
      <c r="B186" s="33" t="s">
        <v>220</v>
      </c>
      <c r="C186" s="5">
        <v>65000</v>
      </c>
      <c r="D186" s="5">
        <v>0</v>
      </c>
      <c r="E186" s="5">
        <v>20000</v>
      </c>
      <c r="F186" s="5">
        <f t="shared" si="41"/>
        <v>85000</v>
      </c>
    </row>
    <row r="187" spans="1:6" ht="20.100000000000001" customHeight="1" x14ac:dyDescent="0.25">
      <c r="A187" s="32">
        <v>32959</v>
      </c>
      <c r="B187" s="33" t="s">
        <v>221</v>
      </c>
      <c r="C187" s="5">
        <v>0</v>
      </c>
      <c r="D187" s="5">
        <v>0</v>
      </c>
      <c r="E187" s="5">
        <v>5000</v>
      </c>
      <c r="F187" s="5">
        <f t="shared" si="41"/>
        <v>5000</v>
      </c>
    </row>
    <row r="188" spans="1:6" ht="20.100000000000001" customHeight="1" x14ac:dyDescent="0.25">
      <c r="A188" s="27">
        <v>3296</v>
      </c>
      <c r="B188" s="28" t="s">
        <v>222</v>
      </c>
      <c r="C188" s="46">
        <f t="shared" ref="C188:F188" si="55">C189</f>
        <v>0</v>
      </c>
      <c r="D188" s="46">
        <f t="shared" si="55"/>
        <v>0</v>
      </c>
      <c r="E188" s="46">
        <f t="shared" si="55"/>
        <v>25000</v>
      </c>
      <c r="F188" s="46">
        <f t="shared" si="55"/>
        <v>25000</v>
      </c>
    </row>
    <row r="189" spans="1:6" ht="20.100000000000001" customHeight="1" x14ac:dyDescent="0.25">
      <c r="A189" s="32">
        <v>32961</v>
      </c>
      <c r="B189" s="33" t="s">
        <v>222</v>
      </c>
      <c r="C189" s="5">
        <v>0</v>
      </c>
      <c r="D189" s="5">
        <v>0</v>
      </c>
      <c r="E189" s="5">
        <v>25000</v>
      </c>
      <c r="F189" s="5">
        <f t="shared" si="41"/>
        <v>25000</v>
      </c>
    </row>
    <row r="190" spans="1:6" ht="20.100000000000001" customHeight="1" x14ac:dyDescent="0.25">
      <c r="A190" s="27">
        <v>3299</v>
      </c>
      <c r="B190" s="28" t="s">
        <v>202</v>
      </c>
      <c r="C190" s="46">
        <f t="shared" ref="C190:F190" si="56">SUM(C191:C192)</f>
        <v>463180</v>
      </c>
      <c r="D190" s="46">
        <f t="shared" si="56"/>
        <v>555</v>
      </c>
      <c r="E190" s="46">
        <f t="shared" si="56"/>
        <v>108575.5</v>
      </c>
      <c r="F190" s="46">
        <f t="shared" si="56"/>
        <v>572310.5</v>
      </c>
    </row>
    <row r="191" spans="1:6" ht="20.100000000000001" customHeight="1" x14ac:dyDescent="0.25">
      <c r="A191" s="32">
        <v>32991</v>
      </c>
      <c r="B191" s="33" t="s">
        <v>223</v>
      </c>
      <c r="C191" s="5">
        <v>5000</v>
      </c>
      <c r="D191" s="5">
        <v>0</v>
      </c>
      <c r="E191" s="5">
        <v>0</v>
      </c>
      <c r="F191" s="5">
        <f t="shared" si="41"/>
        <v>5000</v>
      </c>
    </row>
    <row r="192" spans="1:6" ht="20.100000000000001" customHeight="1" x14ac:dyDescent="0.25">
      <c r="A192" s="32">
        <v>32999</v>
      </c>
      <c r="B192" s="33" t="s">
        <v>202</v>
      </c>
      <c r="C192" s="5">
        <v>458180</v>
      </c>
      <c r="D192" s="5">
        <v>555</v>
      </c>
      <c r="E192" s="5">
        <v>108575.5</v>
      </c>
      <c r="F192" s="5">
        <f t="shared" si="41"/>
        <v>567310.5</v>
      </c>
    </row>
    <row r="193" spans="1:6" ht="20.100000000000001" customHeight="1" x14ac:dyDescent="0.25">
      <c r="A193" s="21">
        <v>34</v>
      </c>
      <c r="B193" s="22" t="s">
        <v>224</v>
      </c>
      <c r="C193" s="44">
        <f t="shared" ref="C193:F193" si="57">C194+C197</f>
        <v>425000</v>
      </c>
      <c r="D193" s="44">
        <f t="shared" si="57"/>
        <v>0</v>
      </c>
      <c r="E193" s="44">
        <f t="shared" si="57"/>
        <v>-250000</v>
      </c>
      <c r="F193" s="44">
        <f t="shared" si="57"/>
        <v>175000</v>
      </c>
    </row>
    <row r="194" spans="1:6" ht="20.100000000000001" customHeight="1" x14ac:dyDescent="0.25">
      <c r="A194" s="24">
        <v>342</v>
      </c>
      <c r="B194" s="25" t="s">
        <v>225</v>
      </c>
      <c r="C194" s="45">
        <f t="shared" ref="C194:F194" si="58">SUM(C195:C196)</f>
        <v>0</v>
      </c>
      <c r="D194" s="45">
        <f t="shared" si="58"/>
        <v>0</v>
      </c>
      <c r="E194" s="45">
        <f t="shared" si="58"/>
        <v>0</v>
      </c>
      <c r="F194" s="45">
        <f t="shared" si="58"/>
        <v>0</v>
      </c>
    </row>
    <row r="195" spans="1:6" ht="20.100000000000001" customHeight="1" x14ac:dyDescent="0.25">
      <c r="A195" s="32">
        <v>34233</v>
      </c>
      <c r="B195" s="33" t="s">
        <v>226</v>
      </c>
      <c r="C195" s="5">
        <v>0</v>
      </c>
      <c r="D195" s="5">
        <v>0</v>
      </c>
      <c r="E195" s="5"/>
      <c r="F195" s="5">
        <f t="shared" si="41"/>
        <v>0</v>
      </c>
    </row>
    <row r="196" spans="1:6" ht="20.100000000000001" customHeight="1" x14ac:dyDescent="0.25">
      <c r="A196" s="32">
        <v>34233</v>
      </c>
      <c r="B196" s="33" t="s">
        <v>227</v>
      </c>
      <c r="C196" s="5">
        <v>0</v>
      </c>
      <c r="D196" s="5">
        <v>0</v>
      </c>
      <c r="E196" s="5"/>
      <c r="F196" s="5">
        <f t="shared" si="41"/>
        <v>0</v>
      </c>
    </row>
    <row r="197" spans="1:6" ht="20.100000000000001" customHeight="1" x14ac:dyDescent="0.25">
      <c r="A197" s="24">
        <v>343</v>
      </c>
      <c r="B197" s="25" t="s">
        <v>228</v>
      </c>
      <c r="C197" s="45">
        <f t="shared" ref="C197:F197" si="59">C198+C201+C203</f>
        <v>425000</v>
      </c>
      <c r="D197" s="45">
        <f t="shared" si="59"/>
        <v>0</v>
      </c>
      <c r="E197" s="45">
        <f t="shared" si="59"/>
        <v>-250000</v>
      </c>
      <c r="F197" s="45">
        <f t="shared" si="59"/>
        <v>175000</v>
      </c>
    </row>
    <row r="198" spans="1:6" ht="20.100000000000001" customHeight="1" x14ac:dyDescent="0.25">
      <c r="A198" s="27">
        <v>3431</v>
      </c>
      <c r="B198" s="53" t="s">
        <v>229</v>
      </c>
      <c r="C198" s="46">
        <f t="shared" ref="C198:F198" si="60">SUM(C199:C200)</f>
        <v>410000</v>
      </c>
      <c r="D198" s="46">
        <f t="shared" si="60"/>
        <v>0</v>
      </c>
      <c r="E198" s="46">
        <f t="shared" si="60"/>
        <v>-260000</v>
      </c>
      <c r="F198" s="46">
        <f t="shared" si="60"/>
        <v>150000</v>
      </c>
    </row>
    <row r="199" spans="1:6" ht="20.100000000000001" customHeight="1" x14ac:dyDescent="0.25">
      <c r="A199" s="32">
        <v>34311</v>
      </c>
      <c r="B199" s="33" t="s">
        <v>230</v>
      </c>
      <c r="C199" s="5">
        <v>350000</v>
      </c>
      <c r="D199" s="5">
        <v>0</v>
      </c>
      <c r="E199" s="5">
        <v>-275000</v>
      </c>
      <c r="F199" s="5">
        <f t="shared" ref="F199:F216" si="61">SUM(C199:E199)</f>
        <v>75000</v>
      </c>
    </row>
    <row r="200" spans="1:6" ht="20.100000000000001" customHeight="1" x14ac:dyDescent="0.25">
      <c r="A200" s="32">
        <v>34312</v>
      </c>
      <c r="B200" s="33" t="s">
        <v>231</v>
      </c>
      <c r="C200" s="5">
        <v>60000</v>
      </c>
      <c r="D200" s="5">
        <v>0</v>
      </c>
      <c r="E200" s="5">
        <v>15000</v>
      </c>
      <c r="F200" s="5">
        <f t="shared" si="61"/>
        <v>75000</v>
      </c>
    </row>
    <row r="201" spans="1:6" ht="20.100000000000001" customHeight="1" x14ac:dyDescent="0.25">
      <c r="A201" s="27">
        <v>3432</v>
      </c>
      <c r="B201" s="28" t="s">
        <v>232</v>
      </c>
      <c r="C201" s="46">
        <f t="shared" ref="C201:F201" si="62">C202</f>
        <v>10000</v>
      </c>
      <c r="D201" s="46">
        <f t="shared" si="62"/>
        <v>0</v>
      </c>
      <c r="E201" s="46">
        <f t="shared" si="62"/>
        <v>-5000</v>
      </c>
      <c r="F201" s="46">
        <f t="shared" si="62"/>
        <v>5000</v>
      </c>
    </row>
    <row r="202" spans="1:6" ht="20.100000000000001" customHeight="1" x14ac:dyDescent="0.25">
      <c r="A202" s="32">
        <v>34321</v>
      </c>
      <c r="B202" s="33" t="s">
        <v>233</v>
      </c>
      <c r="C202" s="5">
        <v>10000</v>
      </c>
      <c r="D202" s="5">
        <v>0</v>
      </c>
      <c r="E202" s="5">
        <v>-5000</v>
      </c>
      <c r="F202" s="5">
        <f t="shared" si="61"/>
        <v>5000</v>
      </c>
    </row>
    <row r="203" spans="1:6" ht="20.100000000000001" customHeight="1" x14ac:dyDescent="0.25">
      <c r="A203" s="27">
        <v>3433</v>
      </c>
      <c r="B203" s="28" t="s">
        <v>234</v>
      </c>
      <c r="C203" s="46">
        <f t="shared" ref="C203:F203" si="63">SUM(C204:C205)</f>
        <v>5000</v>
      </c>
      <c r="D203" s="46">
        <f t="shared" si="63"/>
        <v>0</v>
      </c>
      <c r="E203" s="46">
        <f t="shared" si="63"/>
        <v>15000</v>
      </c>
      <c r="F203" s="46">
        <f t="shared" si="63"/>
        <v>20000</v>
      </c>
    </row>
    <row r="204" spans="1:6" ht="20.100000000000001" customHeight="1" x14ac:dyDescent="0.25">
      <c r="A204" s="32">
        <v>34333</v>
      </c>
      <c r="B204" s="33" t="s">
        <v>235</v>
      </c>
      <c r="C204" s="5">
        <v>1000</v>
      </c>
      <c r="D204" s="5">
        <v>0</v>
      </c>
      <c r="E204" s="5">
        <v>14000</v>
      </c>
      <c r="F204" s="5">
        <f t="shared" si="61"/>
        <v>15000</v>
      </c>
    </row>
    <row r="205" spans="1:6" ht="20.100000000000001" customHeight="1" x14ac:dyDescent="0.25">
      <c r="A205" s="32">
        <v>34339</v>
      </c>
      <c r="B205" s="33" t="s">
        <v>236</v>
      </c>
      <c r="C205" s="5">
        <v>4000</v>
      </c>
      <c r="D205" s="5">
        <v>0</v>
      </c>
      <c r="E205" s="5">
        <v>1000</v>
      </c>
      <c r="F205" s="5">
        <f t="shared" si="61"/>
        <v>5000</v>
      </c>
    </row>
    <row r="206" spans="1:6" ht="19.5" customHeight="1" x14ac:dyDescent="0.25">
      <c r="A206" s="21">
        <v>36</v>
      </c>
      <c r="B206" s="22" t="s">
        <v>237</v>
      </c>
      <c r="C206" s="44">
        <f>C207+C210</f>
        <v>600000</v>
      </c>
      <c r="D206" s="44">
        <f t="shared" ref="D206:F206" si="64">D207+D210</f>
        <v>0</v>
      </c>
      <c r="E206" s="44">
        <f t="shared" si="64"/>
        <v>-55000</v>
      </c>
      <c r="F206" s="44">
        <f t="shared" si="64"/>
        <v>545000</v>
      </c>
    </row>
    <row r="207" spans="1:6" ht="20.100000000000001" customHeight="1" x14ac:dyDescent="0.25">
      <c r="A207" s="24">
        <v>366</v>
      </c>
      <c r="B207" s="25" t="s">
        <v>294</v>
      </c>
      <c r="C207" s="45">
        <f>C208</f>
        <v>0</v>
      </c>
      <c r="D207" s="45">
        <f t="shared" ref="D207:F208" si="65">D208</f>
        <v>0</v>
      </c>
      <c r="E207" s="45">
        <f t="shared" si="65"/>
        <v>250000</v>
      </c>
      <c r="F207" s="45">
        <f t="shared" si="65"/>
        <v>250000</v>
      </c>
    </row>
    <row r="208" spans="1:6" ht="20.100000000000001" customHeight="1" x14ac:dyDescent="0.25">
      <c r="A208" s="27">
        <v>3661</v>
      </c>
      <c r="B208" s="28" t="s">
        <v>295</v>
      </c>
      <c r="C208" s="46">
        <f>C209</f>
        <v>0</v>
      </c>
      <c r="D208" s="46">
        <f t="shared" si="65"/>
        <v>0</v>
      </c>
      <c r="E208" s="46">
        <f t="shared" si="65"/>
        <v>250000</v>
      </c>
      <c r="F208" s="46">
        <f t="shared" si="65"/>
        <v>250000</v>
      </c>
    </row>
    <row r="209" spans="1:6" ht="20.100000000000001" customHeight="1" x14ac:dyDescent="0.25">
      <c r="A209" s="32">
        <v>36611</v>
      </c>
      <c r="B209" s="33" t="s">
        <v>295</v>
      </c>
      <c r="C209" s="5">
        <v>0</v>
      </c>
      <c r="D209" s="5">
        <v>0</v>
      </c>
      <c r="E209" s="5">
        <v>250000</v>
      </c>
      <c r="F209" s="5">
        <f t="shared" ref="F209" si="66">SUM(C209:E209)</f>
        <v>250000</v>
      </c>
    </row>
    <row r="210" spans="1:6" ht="20.100000000000001" customHeight="1" x14ac:dyDescent="0.25">
      <c r="A210" s="24">
        <v>369</v>
      </c>
      <c r="B210" s="25" t="s">
        <v>13</v>
      </c>
      <c r="C210" s="45">
        <f t="shared" ref="C210:F211" si="67">C211</f>
        <v>600000</v>
      </c>
      <c r="D210" s="45">
        <f t="shared" si="67"/>
        <v>0</v>
      </c>
      <c r="E210" s="45">
        <f t="shared" si="67"/>
        <v>-305000</v>
      </c>
      <c r="F210" s="45">
        <f t="shared" si="67"/>
        <v>295000</v>
      </c>
    </row>
    <row r="211" spans="1:6" ht="20.100000000000001" customHeight="1" x14ac:dyDescent="0.25">
      <c r="A211" s="27">
        <v>3691</v>
      </c>
      <c r="B211" s="28" t="s">
        <v>14</v>
      </c>
      <c r="C211" s="46">
        <f>C212</f>
        <v>600000</v>
      </c>
      <c r="D211" s="46">
        <f t="shared" si="67"/>
        <v>0</v>
      </c>
      <c r="E211" s="46">
        <f t="shared" si="67"/>
        <v>-305000</v>
      </c>
      <c r="F211" s="46">
        <f t="shared" si="67"/>
        <v>295000</v>
      </c>
    </row>
    <row r="212" spans="1:6" ht="20.100000000000001" customHeight="1" x14ac:dyDescent="0.25">
      <c r="A212" s="32">
        <v>36911</v>
      </c>
      <c r="B212" s="33" t="s">
        <v>14</v>
      </c>
      <c r="C212" s="5">
        <v>600000</v>
      </c>
      <c r="D212" s="5">
        <v>0</v>
      </c>
      <c r="E212" s="5">
        <v>-305000</v>
      </c>
      <c r="F212" s="5">
        <f>SUM(C212:E212)</f>
        <v>295000</v>
      </c>
    </row>
    <row r="213" spans="1:6" ht="20.100000000000001" customHeight="1" x14ac:dyDescent="0.25">
      <c r="A213" s="21">
        <v>38</v>
      </c>
      <c r="B213" s="22" t="s">
        <v>238</v>
      </c>
      <c r="C213" s="44">
        <f t="shared" ref="C213:F213" si="68">C214</f>
        <v>0</v>
      </c>
      <c r="D213" s="44">
        <f t="shared" si="68"/>
        <v>0</v>
      </c>
      <c r="E213" s="44">
        <f t="shared" si="68"/>
        <v>0</v>
      </c>
      <c r="F213" s="44">
        <f t="shared" si="68"/>
        <v>0</v>
      </c>
    </row>
    <row r="214" spans="1:6" ht="20.100000000000001" customHeight="1" x14ac:dyDescent="0.25">
      <c r="A214" s="24">
        <v>381</v>
      </c>
      <c r="B214" s="25" t="s">
        <v>36</v>
      </c>
      <c r="C214" s="45">
        <f t="shared" ref="C214:F214" si="69">SUM(C215:C216)</f>
        <v>0</v>
      </c>
      <c r="D214" s="45">
        <f t="shared" si="69"/>
        <v>0</v>
      </c>
      <c r="E214" s="45">
        <f t="shared" si="69"/>
        <v>0</v>
      </c>
      <c r="F214" s="45">
        <f t="shared" si="69"/>
        <v>0</v>
      </c>
    </row>
    <row r="215" spans="1:6" ht="20.100000000000001" customHeight="1" x14ac:dyDescent="0.25">
      <c r="A215" s="32" t="s">
        <v>239</v>
      </c>
      <c r="B215" s="33" t="s">
        <v>240</v>
      </c>
      <c r="C215" s="5">
        <v>0</v>
      </c>
      <c r="D215" s="5">
        <v>0</v>
      </c>
      <c r="E215" s="5"/>
      <c r="F215" s="5">
        <f t="shared" si="61"/>
        <v>0</v>
      </c>
    </row>
    <row r="216" spans="1:6" ht="20.100000000000001" customHeight="1" x14ac:dyDescent="0.25">
      <c r="A216" s="32" t="s">
        <v>241</v>
      </c>
      <c r="B216" s="33" t="s">
        <v>242</v>
      </c>
      <c r="C216" s="5">
        <v>0</v>
      </c>
      <c r="D216" s="5">
        <v>0</v>
      </c>
      <c r="E216" s="5"/>
      <c r="F216" s="5">
        <f t="shared" si="61"/>
        <v>0</v>
      </c>
    </row>
  </sheetData>
  <mergeCells count="1">
    <mergeCell ref="A1:F1"/>
  </mergeCells>
  <pageMargins left="0.70866141732283472" right="0.70866141732283472" top="0.74803149606299213" bottom="0.55118110236220474" header="0.31496062992125984" footer="0.31496062992125984"/>
  <pageSetup paperSize="8" scale="87" fitToHeight="0" orientation="portrait" r:id="rId1"/>
  <headerFooter>
    <oddHeader>&amp;LUpravno vijeće
26.10.2022.&amp;CFinancijski plan prihoda i rashoda za 2022. godinu - II. Rebalans&amp;R20. sjednica
Točka 3. dnevnog reda</oddHeader>
    <oddFooter>&amp;LNastavni zavod za javno zdravstvo "Dr. Andrija Štampar"&amp;C&amp;A&amp;R&amp;P/&amp;N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02BC-5AB2-41C2-B681-24117ABE3906}">
  <sheetPr>
    <tabColor theme="9" tint="0.39997558519241921"/>
    <pageSetUpPr fitToPage="1"/>
  </sheetPr>
  <dimension ref="A1:H58"/>
  <sheetViews>
    <sheetView workbookViewId="0">
      <selection activeCell="M30" sqref="M30"/>
    </sheetView>
  </sheetViews>
  <sheetFormatPr defaultRowHeight="12.75" x14ac:dyDescent="0.2"/>
  <cols>
    <col min="1" max="1" width="10.7109375" style="41" customWidth="1"/>
    <col min="2" max="2" width="60.7109375" style="20" customWidth="1"/>
    <col min="3" max="6" width="20.7109375" style="9" customWidth="1"/>
    <col min="7" max="7" width="10.42578125" style="19" bestFit="1" customWidth="1"/>
    <col min="8" max="16384" width="9.140625" style="20"/>
  </cols>
  <sheetData>
    <row r="1" spans="1:7" s="7" customFormat="1" ht="20.100000000000001" customHeight="1" thickBot="1" x14ac:dyDescent="0.3">
      <c r="A1" s="73" t="s">
        <v>300</v>
      </c>
      <c r="B1" s="73"/>
      <c r="C1" s="73"/>
      <c r="D1" s="73"/>
      <c r="E1" s="73"/>
      <c r="F1" s="73"/>
      <c r="G1" s="6"/>
    </row>
    <row r="2" spans="1:7" s="7" customFormat="1" ht="15.75" customHeight="1" thickTop="1" x14ac:dyDescent="0.25">
      <c r="A2" s="8"/>
      <c r="C2" s="9"/>
      <c r="D2" s="9"/>
      <c r="E2" s="9"/>
      <c r="F2" s="9"/>
      <c r="G2" s="6"/>
    </row>
    <row r="3" spans="1:7" s="12" customFormat="1" ht="51" x14ac:dyDescent="0.25">
      <c r="A3" s="10" t="s">
        <v>0</v>
      </c>
      <c r="B3" s="10" t="s">
        <v>1</v>
      </c>
      <c r="C3" s="10" t="s">
        <v>290</v>
      </c>
      <c r="D3" s="10" t="s">
        <v>297</v>
      </c>
      <c r="E3" s="10" t="s">
        <v>298</v>
      </c>
      <c r="F3" s="10" t="s">
        <v>291</v>
      </c>
      <c r="G3" s="11"/>
    </row>
    <row r="4" spans="1:7" s="15" customFormat="1" ht="11.25" x14ac:dyDescent="0.25">
      <c r="A4" s="13">
        <v>1</v>
      </c>
      <c r="B4" s="13">
        <v>2</v>
      </c>
      <c r="C4" s="13">
        <v>3</v>
      </c>
      <c r="D4" s="13"/>
      <c r="E4" s="13"/>
      <c r="F4" s="13"/>
      <c r="G4" s="14"/>
    </row>
    <row r="5" spans="1:7" ht="20.100000000000001" customHeight="1" x14ac:dyDescent="0.2">
      <c r="A5" s="16">
        <v>4</v>
      </c>
      <c r="B5" s="17" t="s">
        <v>243</v>
      </c>
      <c r="C5" s="18">
        <f>C6+C10+C52</f>
        <v>30692200</v>
      </c>
      <c r="D5" s="18">
        <f t="shared" ref="D5:F5" si="0">D6+D10+D52</f>
        <v>428863</v>
      </c>
      <c r="E5" s="18">
        <f t="shared" si="0"/>
        <v>596624.49999999977</v>
      </c>
      <c r="F5" s="18">
        <f t="shared" si="0"/>
        <v>31717687.5</v>
      </c>
    </row>
    <row r="6" spans="1:7" ht="20.100000000000001" customHeight="1" x14ac:dyDescent="0.2">
      <c r="A6" s="21">
        <v>41</v>
      </c>
      <c r="B6" s="22" t="s">
        <v>244</v>
      </c>
      <c r="C6" s="23">
        <f t="shared" ref="C6:F8" si="1">C7</f>
        <v>2379000</v>
      </c>
      <c r="D6" s="23">
        <f t="shared" si="1"/>
        <v>0</v>
      </c>
      <c r="E6" s="23">
        <f t="shared" si="1"/>
        <v>0</v>
      </c>
      <c r="F6" s="23">
        <f t="shared" si="1"/>
        <v>2379000</v>
      </c>
    </row>
    <row r="7" spans="1:7" ht="20.100000000000001" customHeight="1" x14ac:dyDescent="0.2">
      <c r="A7" s="24">
        <v>412</v>
      </c>
      <c r="B7" s="25" t="s">
        <v>245</v>
      </c>
      <c r="C7" s="26">
        <f t="shared" si="1"/>
        <v>2379000</v>
      </c>
      <c r="D7" s="26">
        <f t="shared" si="1"/>
        <v>0</v>
      </c>
      <c r="E7" s="26">
        <f t="shared" si="1"/>
        <v>0</v>
      </c>
      <c r="F7" s="26">
        <f t="shared" si="1"/>
        <v>2379000</v>
      </c>
    </row>
    <row r="8" spans="1:7" s="31" customFormat="1" ht="20.100000000000001" customHeight="1" x14ac:dyDescent="0.2">
      <c r="A8" s="27">
        <v>4123</v>
      </c>
      <c r="B8" s="28" t="s">
        <v>166</v>
      </c>
      <c r="C8" s="29">
        <f t="shared" si="1"/>
        <v>2379000</v>
      </c>
      <c r="D8" s="29">
        <f t="shared" si="1"/>
        <v>0</v>
      </c>
      <c r="E8" s="29">
        <f t="shared" si="1"/>
        <v>0</v>
      </c>
      <c r="F8" s="29">
        <f t="shared" si="1"/>
        <v>2379000</v>
      </c>
      <c r="G8" s="30"/>
    </row>
    <row r="9" spans="1:7" ht="20.100000000000001" customHeight="1" x14ac:dyDescent="0.2">
      <c r="A9" s="32">
        <v>41231</v>
      </c>
      <c r="B9" s="33" t="s">
        <v>166</v>
      </c>
      <c r="C9" s="34">
        <v>2379000</v>
      </c>
      <c r="D9" s="34">
        <v>0</v>
      </c>
      <c r="E9" s="34">
        <v>0</v>
      </c>
      <c r="F9" s="34">
        <f t="shared" ref="F9:F58" si="2">C9+D9+E9</f>
        <v>2379000</v>
      </c>
    </row>
    <row r="10" spans="1:7" ht="20.100000000000001" customHeight="1" x14ac:dyDescent="0.2">
      <c r="A10" s="21">
        <v>42</v>
      </c>
      <c r="B10" s="22" t="s">
        <v>246</v>
      </c>
      <c r="C10" s="23">
        <f t="shared" ref="C10:F10" si="3">C11+C15+C44+C49</f>
        <v>20661200</v>
      </c>
      <c r="D10" s="23">
        <f t="shared" si="3"/>
        <v>428863</v>
      </c>
      <c r="E10" s="23">
        <f t="shared" si="3"/>
        <v>596624.49999999977</v>
      </c>
      <c r="F10" s="23">
        <f t="shared" si="3"/>
        <v>21686687.5</v>
      </c>
    </row>
    <row r="11" spans="1:7" ht="20.100000000000001" customHeight="1" x14ac:dyDescent="0.2">
      <c r="A11" s="24">
        <v>421</v>
      </c>
      <c r="B11" s="25" t="s">
        <v>247</v>
      </c>
      <c r="C11" s="26">
        <f t="shared" ref="C11:F11" si="4">C12</f>
        <v>8500000</v>
      </c>
      <c r="D11" s="26">
        <f t="shared" si="4"/>
        <v>0</v>
      </c>
      <c r="E11" s="26">
        <f t="shared" si="4"/>
        <v>0</v>
      </c>
      <c r="F11" s="26">
        <f t="shared" si="4"/>
        <v>8500000</v>
      </c>
    </row>
    <row r="12" spans="1:7" ht="20.100000000000001" customHeight="1" x14ac:dyDescent="0.2">
      <c r="A12" s="27">
        <v>4212</v>
      </c>
      <c r="B12" s="28" t="s">
        <v>248</v>
      </c>
      <c r="C12" s="29">
        <f t="shared" ref="C12:F12" si="5">SUM(C13:C14)</f>
        <v>8500000</v>
      </c>
      <c r="D12" s="29">
        <f t="shared" si="5"/>
        <v>0</v>
      </c>
      <c r="E12" s="29">
        <f t="shared" si="5"/>
        <v>0</v>
      </c>
      <c r="F12" s="29">
        <f t="shared" si="5"/>
        <v>8500000</v>
      </c>
    </row>
    <row r="13" spans="1:7" ht="20.100000000000001" customHeight="1" x14ac:dyDescent="0.2">
      <c r="A13" s="32">
        <v>42122</v>
      </c>
      <c r="B13" s="33" t="s">
        <v>249</v>
      </c>
      <c r="C13" s="34">
        <v>0</v>
      </c>
      <c r="D13" s="34">
        <v>0</v>
      </c>
      <c r="E13" s="34">
        <v>0</v>
      </c>
      <c r="F13" s="34">
        <f t="shared" si="2"/>
        <v>0</v>
      </c>
    </row>
    <row r="14" spans="1:7" ht="20.100000000000001" customHeight="1" x14ac:dyDescent="0.2">
      <c r="A14" s="32">
        <v>42129</v>
      </c>
      <c r="B14" s="33" t="s">
        <v>250</v>
      </c>
      <c r="C14" s="34">
        <v>8500000</v>
      </c>
      <c r="D14" s="34">
        <v>0</v>
      </c>
      <c r="E14" s="34">
        <v>0</v>
      </c>
      <c r="F14" s="34">
        <f t="shared" si="2"/>
        <v>8500000</v>
      </c>
    </row>
    <row r="15" spans="1:7" ht="20.100000000000001" customHeight="1" x14ac:dyDescent="0.2">
      <c r="A15" s="24">
        <v>422</v>
      </c>
      <c r="B15" s="25" t="s">
        <v>251</v>
      </c>
      <c r="C15" s="26">
        <f t="shared" ref="C15:F15" si="6">C16+C21+C26+C32+C36+C40</f>
        <v>11124200</v>
      </c>
      <c r="D15" s="26">
        <f t="shared" si="6"/>
        <v>428863</v>
      </c>
      <c r="E15" s="26">
        <f t="shared" si="6"/>
        <v>596624.49999999977</v>
      </c>
      <c r="F15" s="26">
        <f t="shared" si="6"/>
        <v>12149687.5</v>
      </c>
    </row>
    <row r="16" spans="1:7" ht="20.100000000000001" customHeight="1" x14ac:dyDescent="0.2">
      <c r="A16" s="27">
        <v>4221</v>
      </c>
      <c r="B16" s="28" t="s">
        <v>252</v>
      </c>
      <c r="C16" s="29">
        <f t="shared" ref="C16:F16" si="7">SUM(C17:C20)</f>
        <v>6945700</v>
      </c>
      <c r="D16" s="29">
        <f t="shared" si="7"/>
        <v>-8887</v>
      </c>
      <c r="E16" s="29">
        <f t="shared" si="7"/>
        <v>-12125.500000000233</v>
      </c>
      <c r="F16" s="29">
        <f t="shared" si="7"/>
        <v>6924687.5</v>
      </c>
    </row>
    <row r="17" spans="1:8" ht="20.100000000000001" customHeight="1" x14ac:dyDescent="0.2">
      <c r="A17" s="32">
        <v>42211</v>
      </c>
      <c r="B17" s="33" t="s">
        <v>253</v>
      </c>
      <c r="C17" s="34">
        <v>1445700</v>
      </c>
      <c r="D17" s="34">
        <v>-8887</v>
      </c>
      <c r="E17" s="34">
        <v>-12125.500000000233</v>
      </c>
      <c r="F17" s="34">
        <f t="shared" si="2"/>
        <v>1424687.4999999998</v>
      </c>
      <c r="H17" s="19"/>
    </row>
    <row r="18" spans="1:8" ht="20.100000000000001" customHeight="1" x14ac:dyDescent="0.2">
      <c r="A18" s="32">
        <v>42212</v>
      </c>
      <c r="B18" s="33" t="s">
        <v>254</v>
      </c>
      <c r="C18" s="34">
        <v>0</v>
      </c>
      <c r="D18" s="34">
        <v>0</v>
      </c>
      <c r="E18" s="34">
        <v>0</v>
      </c>
      <c r="F18" s="34">
        <f t="shared" si="2"/>
        <v>0</v>
      </c>
    </row>
    <row r="19" spans="1:8" ht="20.100000000000001" customHeight="1" x14ac:dyDescent="0.2">
      <c r="A19" s="32">
        <v>422120</v>
      </c>
      <c r="B19" s="33" t="s">
        <v>255</v>
      </c>
      <c r="C19" s="34">
        <v>5500000</v>
      </c>
      <c r="D19" s="34">
        <v>0</v>
      </c>
      <c r="E19" s="34">
        <v>0</v>
      </c>
      <c r="F19" s="34">
        <f t="shared" si="2"/>
        <v>5500000</v>
      </c>
    </row>
    <row r="20" spans="1:8" ht="20.100000000000001" customHeight="1" x14ac:dyDescent="0.2">
      <c r="A20" s="32">
        <v>42219</v>
      </c>
      <c r="B20" s="33" t="s">
        <v>256</v>
      </c>
      <c r="C20" s="34">
        <v>0</v>
      </c>
      <c r="D20" s="34">
        <v>0</v>
      </c>
      <c r="E20" s="34"/>
      <c r="F20" s="34">
        <f t="shared" si="2"/>
        <v>0</v>
      </c>
    </row>
    <row r="21" spans="1:8" ht="20.100000000000001" customHeight="1" x14ac:dyDescent="0.2">
      <c r="A21" s="27">
        <v>4222</v>
      </c>
      <c r="B21" s="28" t="s">
        <v>257</v>
      </c>
      <c r="C21" s="29">
        <f t="shared" ref="C21:F21" si="8">SUM(C22:C25)</f>
        <v>0</v>
      </c>
      <c r="D21" s="29">
        <f t="shared" si="8"/>
        <v>0</v>
      </c>
      <c r="E21" s="29">
        <f t="shared" si="8"/>
        <v>10000</v>
      </c>
      <c r="F21" s="29">
        <f t="shared" si="8"/>
        <v>10000</v>
      </c>
    </row>
    <row r="22" spans="1:8" ht="20.100000000000001" customHeight="1" x14ac:dyDescent="0.2">
      <c r="A22" s="32">
        <v>42221</v>
      </c>
      <c r="B22" s="33" t="s">
        <v>258</v>
      </c>
      <c r="C22" s="34">
        <v>0</v>
      </c>
      <c r="D22" s="34">
        <v>0</v>
      </c>
      <c r="E22" s="34">
        <v>0</v>
      </c>
      <c r="F22" s="34">
        <f t="shared" si="2"/>
        <v>0</v>
      </c>
    </row>
    <row r="23" spans="1:8" ht="20.100000000000001" customHeight="1" x14ac:dyDescent="0.2">
      <c r="A23" s="32">
        <v>42222</v>
      </c>
      <c r="B23" s="33" t="s">
        <v>259</v>
      </c>
      <c r="C23" s="34">
        <v>0</v>
      </c>
      <c r="D23" s="34">
        <v>0</v>
      </c>
      <c r="E23" s="34">
        <v>10000</v>
      </c>
      <c r="F23" s="34">
        <f t="shared" si="2"/>
        <v>10000</v>
      </c>
    </row>
    <row r="24" spans="1:8" ht="20.100000000000001" customHeight="1" x14ac:dyDescent="0.2">
      <c r="A24" s="32">
        <v>42223</v>
      </c>
      <c r="B24" s="33" t="s">
        <v>260</v>
      </c>
      <c r="C24" s="34">
        <v>0</v>
      </c>
      <c r="D24" s="34">
        <v>0</v>
      </c>
      <c r="E24" s="34">
        <v>0</v>
      </c>
      <c r="F24" s="34">
        <f t="shared" si="2"/>
        <v>0</v>
      </c>
    </row>
    <row r="25" spans="1:8" ht="20.100000000000001" customHeight="1" x14ac:dyDescent="0.2">
      <c r="A25" s="32">
        <v>42229</v>
      </c>
      <c r="B25" s="33" t="s">
        <v>261</v>
      </c>
      <c r="C25" s="34">
        <v>0</v>
      </c>
      <c r="D25" s="34">
        <v>0</v>
      </c>
      <c r="E25" s="34">
        <v>0</v>
      </c>
      <c r="F25" s="34">
        <f t="shared" si="2"/>
        <v>0</v>
      </c>
    </row>
    <row r="26" spans="1:8" ht="20.100000000000001" customHeight="1" x14ac:dyDescent="0.2">
      <c r="A26" s="27">
        <v>4223</v>
      </c>
      <c r="B26" s="28" t="s">
        <v>262</v>
      </c>
      <c r="C26" s="29">
        <f t="shared" ref="C26:F26" si="9">SUM(C27:C31)</f>
        <v>0</v>
      </c>
      <c r="D26" s="29">
        <f t="shared" si="9"/>
        <v>0</v>
      </c>
      <c r="E26" s="29">
        <f t="shared" si="9"/>
        <v>320000</v>
      </c>
      <c r="F26" s="29">
        <f t="shared" si="9"/>
        <v>320000</v>
      </c>
    </row>
    <row r="27" spans="1:8" ht="20.100000000000001" customHeight="1" x14ac:dyDescent="0.2">
      <c r="A27" s="32">
        <v>42231</v>
      </c>
      <c r="B27" s="33" t="s">
        <v>263</v>
      </c>
      <c r="C27" s="34">
        <v>0</v>
      </c>
      <c r="D27" s="34">
        <v>0</v>
      </c>
      <c r="E27" s="34">
        <v>250000</v>
      </c>
      <c r="F27" s="34">
        <f t="shared" si="2"/>
        <v>250000</v>
      </c>
    </row>
    <row r="28" spans="1:8" ht="20.100000000000001" customHeight="1" x14ac:dyDescent="0.2">
      <c r="A28" s="32">
        <v>42232</v>
      </c>
      <c r="B28" s="33" t="s">
        <v>264</v>
      </c>
      <c r="C28" s="34">
        <v>0</v>
      </c>
      <c r="D28" s="34">
        <v>0</v>
      </c>
      <c r="E28" s="34">
        <v>0</v>
      </c>
      <c r="F28" s="34">
        <f t="shared" si="2"/>
        <v>0</v>
      </c>
    </row>
    <row r="29" spans="1:8" ht="20.100000000000001" customHeight="1" x14ac:dyDescent="0.2">
      <c r="A29" s="32">
        <v>42233</v>
      </c>
      <c r="B29" s="33" t="s">
        <v>265</v>
      </c>
      <c r="C29" s="34">
        <v>0</v>
      </c>
      <c r="D29" s="34">
        <v>0</v>
      </c>
      <c r="E29" s="34">
        <v>0</v>
      </c>
      <c r="F29" s="34">
        <f t="shared" si="2"/>
        <v>0</v>
      </c>
    </row>
    <row r="30" spans="1:8" ht="20.100000000000001" customHeight="1" x14ac:dyDescent="0.2">
      <c r="A30" s="32">
        <v>42234</v>
      </c>
      <c r="B30" s="33" t="s">
        <v>266</v>
      </c>
      <c r="C30" s="34">
        <v>0</v>
      </c>
      <c r="D30" s="34">
        <v>0</v>
      </c>
      <c r="E30" s="34">
        <v>0</v>
      </c>
      <c r="F30" s="34">
        <f t="shared" si="2"/>
        <v>0</v>
      </c>
    </row>
    <row r="31" spans="1:8" ht="20.100000000000001" customHeight="1" x14ac:dyDescent="0.2">
      <c r="A31" s="32">
        <v>42239</v>
      </c>
      <c r="B31" s="33" t="s">
        <v>267</v>
      </c>
      <c r="C31" s="34">
        <v>0</v>
      </c>
      <c r="D31" s="34">
        <v>0</v>
      </c>
      <c r="E31" s="34">
        <v>70000</v>
      </c>
      <c r="F31" s="34">
        <f t="shared" si="2"/>
        <v>70000</v>
      </c>
    </row>
    <row r="32" spans="1:8" ht="20.100000000000001" customHeight="1" x14ac:dyDescent="0.2">
      <c r="A32" s="27">
        <v>4224</v>
      </c>
      <c r="B32" s="28" t="s">
        <v>268</v>
      </c>
      <c r="C32" s="29">
        <f t="shared" ref="C32:F32" si="10">SUM(C33:C35)</f>
        <v>4178500</v>
      </c>
      <c r="D32" s="29">
        <f t="shared" si="10"/>
        <v>437750</v>
      </c>
      <c r="E32" s="29">
        <f t="shared" si="10"/>
        <v>253750</v>
      </c>
      <c r="F32" s="29">
        <f t="shared" si="10"/>
        <v>4870000</v>
      </c>
    </row>
    <row r="33" spans="1:8" ht="20.100000000000001" customHeight="1" x14ac:dyDescent="0.2">
      <c r="A33" s="32">
        <v>42241</v>
      </c>
      <c r="B33" s="33" t="s">
        <v>269</v>
      </c>
      <c r="C33" s="34">
        <v>187500</v>
      </c>
      <c r="D33" s="34">
        <v>0</v>
      </c>
      <c r="E33" s="34">
        <v>0</v>
      </c>
      <c r="F33" s="34">
        <f t="shared" si="2"/>
        <v>187500</v>
      </c>
    </row>
    <row r="34" spans="1:8" ht="20.100000000000001" customHeight="1" x14ac:dyDescent="0.2">
      <c r="A34" s="32">
        <v>422411</v>
      </c>
      <c r="B34" s="33" t="s">
        <v>270</v>
      </c>
      <c r="C34" s="34">
        <v>0</v>
      </c>
      <c r="D34" s="34">
        <v>62500</v>
      </c>
      <c r="E34" s="34">
        <v>0</v>
      </c>
      <c r="F34" s="34">
        <f t="shared" si="2"/>
        <v>62500</v>
      </c>
    </row>
    <row r="35" spans="1:8" ht="20.100000000000001" customHeight="1" x14ac:dyDescent="0.2">
      <c r="A35" s="32">
        <v>42242</v>
      </c>
      <c r="B35" s="33" t="s">
        <v>271</v>
      </c>
      <c r="C35" s="34">
        <v>3991000</v>
      </c>
      <c r="D35" s="34">
        <v>375250</v>
      </c>
      <c r="E35" s="34">
        <v>253750</v>
      </c>
      <c r="F35" s="34">
        <f t="shared" si="2"/>
        <v>4620000</v>
      </c>
      <c r="H35" s="19"/>
    </row>
    <row r="36" spans="1:8" ht="20.100000000000001" customHeight="1" x14ac:dyDescent="0.2">
      <c r="A36" s="27">
        <v>4225</v>
      </c>
      <c r="B36" s="28" t="s">
        <v>272</v>
      </c>
      <c r="C36" s="29">
        <f t="shared" ref="C36:F36" si="11">SUM(C37:C39)</f>
        <v>0</v>
      </c>
      <c r="D36" s="29">
        <f t="shared" si="11"/>
        <v>0</v>
      </c>
      <c r="E36" s="29">
        <f t="shared" si="11"/>
        <v>20000</v>
      </c>
      <c r="F36" s="29">
        <f t="shared" si="11"/>
        <v>20000</v>
      </c>
    </row>
    <row r="37" spans="1:8" ht="20.100000000000001" customHeight="1" x14ac:dyDescent="0.2">
      <c r="A37" s="32">
        <v>42251</v>
      </c>
      <c r="B37" s="33" t="s">
        <v>273</v>
      </c>
      <c r="C37" s="34">
        <v>0</v>
      </c>
      <c r="D37" s="34">
        <v>0</v>
      </c>
      <c r="E37" s="34">
        <v>0</v>
      </c>
      <c r="F37" s="34">
        <f t="shared" si="2"/>
        <v>0</v>
      </c>
    </row>
    <row r="38" spans="1:8" ht="20.100000000000001" customHeight="1" x14ac:dyDescent="0.2">
      <c r="A38" s="32">
        <v>42252</v>
      </c>
      <c r="B38" s="33" t="s">
        <v>274</v>
      </c>
      <c r="C38" s="34">
        <v>0</v>
      </c>
      <c r="D38" s="34">
        <v>0</v>
      </c>
      <c r="E38" s="34">
        <v>15000</v>
      </c>
      <c r="F38" s="34">
        <f t="shared" si="2"/>
        <v>15000</v>
      </c>
    </row>
    <row r="39" spans="1:8" ht="20.100000000000001" customHeight="1" x14ac:dyDescent="0.2">
      <c r="A39" s="32">
        <v>42259</v>
      </c>
      <c r="B39" s="33" t="s">
        <v>275</v>
      </c>
      <c r="C39" s="34">
        <v>0</v>
      </c>
      <c r="D39" s="34">
        <v>0</v>
      </c>
      <c r="E39" s="34">
        <v>5000</v>
      </c>
      <c r="F39" s="34">
        <f t="shared" si="2"/>
        <v>5000</v>
      </c>
    </row>
    <row r="40" spans="1:8" ht="20.100000000000001" customHeight="1" x14ac:dyDescent="0.2">
      <c r="A40" s="27">
        <v>4227</v>
      </c>
      <c r="B40" s="28" t="s">
        <v>276</v>
      </c>
      <c r="C40" s="29">
        <f t="shared" ref="C40:F40" si="12">SUM(C41:C43)</f>
        <v>0</v>
      </c>
      <c r="D40" s="29">
        <f t="shared" si="12"/>
        <v>0</v>
      </c>
      <c r="E40" s="29">
        <f t="shared" si="12"/>
        <v>5000</v>
      </c>
      <c r="F40" s="29">
        <f t="shared" si="12"/>
        <v>5000</v>
      </c>
    </row>
    <row r="41" spans="1:8" ht="20.100000000000001" customHeight="1" x14ac:dyDescent="0.2">
      <c r="A41" s="32">
        <v>42271</v>
      </c>
      <c r="B41" s="33" t="s">
        <v>277</v>
      </c>
      <c r="C41" s="34">
        <v>0</v>
      </c>
      <c r="D41" s="34">
        <v>0</v>
      </c>
      <c r="E41" s="34">
        <v>0</v>
      </c>
      <c r="F41" s="34">
        <f t="shared" si="2"/>
        <v>0</v>
      </c>
    </row>
    <row r="42" spans="1:8" ht="20.100000000000001" customHeight="1" x14ac:dyDescent="0.2">
      <c r="A42" s="32">
        <v>42272</v>
      </c>
      <c r="B42" s="33" t="s">
        <v>278</v>
      </c>
      <c r="C42" s="34">
        <v>0</v>
      </c>
      <c r="D42" s="34">
        <v>0</v>
      </c>
      <c r="E42" s="34">
        <v>0</v>
      </c>
      <c r="F42" s="34">
        <f t="shared" si="2"/>
        <v>0</v>
      </c>
    </row>
    <row r="43" spans="1:8" ht="20.100000000000001" customHeight="1" x14ac:dyDescent="0.2">
      <c r="A43" s="32">
        <v>42273</v>
      </c>
      <c r="B43" s="33" t="s">
        <v>279</v>
      </c>
      <c r="C43" s="34">
        <v>0</v>
      </c>
      <c r="D43" s="34">
        <v>0</v>
      </c>
      <c r="E43" s="34">
        <v>5000</v>
      </c>
      <c r="F43" s="34">
        <f t="shared" si="2"/>
        <v>5000</v>
      </c>
    </row>
    <row r="44" spans="1:8" ht="20.100000000000001" customHeight="1" x14ac:dyDescent="0.2">
      <c r="A44" s="24">
        <v>423</v>
      </c>
      <c r="B44" s="25" t="s">
        <v>280</v>
      </c>
      <c r="C44" s="26">
        <f t="shared" ref="C44:E44" si="13">C45</f>
        <v>1037000</v>
      </c>
      <c r="D44" s="26">
        <f t="shared" si="13"/>
        <v>0</v>
      </c>
      <c r="E44" s="26">
        <f t="shared" si="13"/>
        <v>0</v>
      </c>
      <c r="F44" s="26">
        <f t="shared" si="2"/>
        <v>1037000</v>
      </c>
    </row>
    <row r="45" spans="1:8" ht="20.100000000000001" customHeight="1" x14ac:dyDescent="0.2">
      <c r="A45" s="27">
        <v>4231</v>
      </c>
      <c r="B45" s="28" t="s">
        <v>281</v>
      </c>
      <c r="C45" s="29">
        <f t="shared" ref="C45" si="14">SUM(C46:C48)</f>
        <v>1037000</v>
      </c>
      <c r="D45" s="29">
        <f t="shared" ref="D45:E45" si="15">SUM(D46:D48)</f>
        <v>0</v>
      </c>
      <c r="E45" s="29">
        <f t="shared" si="15"/>
        <v>0</v>
      </c>
      <c r="F45" s="29">
        <f t="shared" si="2"/>
        <v>1037000</v>
      </c>
    </row>
    <row r="46" spans="1:8" ht="20.100000000000001" customHeight="1" x14ac:dyDescent="0.2">
      <c r="A46" s="32">
        <v>42311</v>
      </c>
      <c r="B46" s="33" t="s">
        <v>282</v>
      </c>
      <c r="C46" s="34">
        <v>1037000</v>
      </c>
      <c r="D46" s="34">
        <v>0</v>
      </c>
      <c r="E46" s="34">
        <v>0</v>
      </c>
      <c r="F46" s="34">
        <f t="shared" si="2"/>
        <v>1037000</v>
      </c>
    </row>
    <row r="47" spans="1:8" ht="20.100000000000001" customHeight="1" x14ac:dyDescent="0.2">
      <c r="A47" s="32">
        <v>42313</v>
      </c>
      <c r="B47" s="33" t="s">
        <v>283</v>
      </c>
      <c r="C47" s="34">
        <v>0</v>
      </c>
      <c r="D47" s="34">
        <v>0</v>
      </c>
      <c r="E47" s="34">
        <v>0</v>
      </c>
      <c r="F47" s="34">
        <f t="shared" si="2"/>
        <v>0</v>
      </c>
    </row>
    <row r="48" spans="1:8" ht="20.100000000000001" customHeight="1" x14ac:dyDescent="0.2">
      <c r="A48" s="32">
        <v>42319</v>
      </c>
      <c r="B48" s="33" t="s">
        <v>284</v>
      </c>
      <c r="C48" s="34">
        <v>0</v>
      </c>
      <c r="D48" s="34">
        <v>0</v>
      </c>
      <c r="E48" s="34">
        <v>0</v>
      </c>
      <c r="F48" s="34">
        <f t="shared" si="2"/>
        <v>0</v>
      </c>
    </row>
    <row r="49" spans="1:7" ht="20.100000000000001" customHeight="1" x14ac:dyDescent="0.2">
      <c r="A49" s="24">
        <v>426</v>
      </c>
      <c r="B49" s="25" t="s">
        <v>285</v>
      </c>
      <c r="C49" s="26">
        <f t="shared" ref="C49:E50" si="16">C50</f>
        <v>0</v>
      </c>
      <c r="D49" s="26">
        <f t="shared" si="16"/>
        <v>0</v>
      </c>
      <c r="E49" s="26">
        <f t="shared" si="16"/>
        <v>0</v>
      </c>
      <c r="F49" s="26">
        <f t="shared" si="2"/>
        <v>0</v>
      </c>
    </row>
    <row r="50" spans="1:7" ht="20.100000000000001" customHeight="1" x14ac:dyDescent="0.2">
      <c r="A50" s="27">
        <v>4262</v>
      </c>
      <c r="B50" s="28" t="s">
        <v>286</v>
      </c>
      <c r="C50" s="29">
        <f t="shared" si="16"/>
        <v>0</v>
      </c>
      <c r="D50" s="29">
        <f t="shared" si="16"/>
        <v>0</v>
      </c>
      <c r="E50" s="29">
        <f t="shared" si="16"/>
        <v>0</v>
      </c>
      <c r="F50" s="29">
        <f t="shared" si="2"/>
        <v>0</v>
      </c>
    </row>
    <row r="51" spans="1:7" ht="20.100000000000001" customHeight="1" x14ac:dyDescent="0.2">
      <c r="A51" s="32">
        <v>42621</v>
      </c>
      <c r="B51" s="33" t="s">
        <v>286</v>
      </c>
      <c r="C51" s="34">
        <v>0</v>
      </c>
      <c r="D51" s="34">
        <v>0</v>
      </c>
      <c r="E51" s="34">
        <v>0</v>
      </c>
      <c r="F51" s="34">
        <f t="shared" si="2"/>
        <v>0</v>
      </c>
    </row>
    <row r="52" spans="1:7" s="37" customFormat="1" ht="20.100000000000001" customHeight="1" x14ac:dyDescent="0.25">
      <c r="A52" s="21">
        <v>45</v>
      </c>
      <c r="B52" s="35" t="s">
        <v>287</v>
      </c>
      <c r="C52" s="23">
        <f>C53+C56</f>
        <v>7652000</v>
      </c>
      <c r="D52" s="23">
        <f t="shared" ref="D52:F52" si="17">D53+D56</f>
        <v>0</v>
      </c>
      <c r="E52" s="23">
        <f t="shared" si="17"/>
        <v>0</v>
      </c>
      <c r="F52" s="23">
        <f t="shared" si="17"/>
        <v>7652000</v>
      </c>
      <c r="G52" s="36"/>
    </row>
    <row r="53" spans="1:7" s="37" customFormat="1" ht="19.5" customHeight="1" x14ac:dyDescent="0.25">
      <c r="A53" s="24">
        <v>451</v>
      </c>
      <c r="B53" s="38" t="s">
        <v>288</v>
      </c>
      <c r="C53" s="26">
        <f t="shared" ref="C53:F53" si="18">C54</f>
        <v>1500000</v>
      </c>
      <c r="D53" s="26">
        <f t="shared" si="18"/>
        <v>0</v>
      </c>
      <c r="E53" s="26">
        <f t="shared" si="18"/>
        <v>0</v>
      </c>
      <c r="F53" s="26">
        <f t="shared" si="18"/>
        <v>1500000</v>
      </c>
      <c r="G53" s="36"/>
    </row>
    <row r="54" spans="1:7" s="37" customFormat="1" ht="20.100000000000001" customHeight="1" x14ac:dyDescent="0.25">
      <c r="A54" s="27">
        <v>4511</v>
      </c>
      <c r="B54" s="39" t="s">
        <v>288</v>
      </c>
      <c r="C54" s="29">
        <f t="shared" ref="C54:F54" si="19">SUM(C55:C55)</f>
        <v>1500000</v>
      </c>
      <c r="D54" s="29">
        <f t="shared" si="19"/>
        <v>0</v>
      </c>
      <c r="E54" s="29">
        <f t="shared" si="19"/>
        <v>0</v>
      </c>
      <c r="F54" s="29">
        <f t="shared" si="19"/>
        <v>1500000</v>
      </c>
      <c r="G54" s="36"/>
    </row>
    <row r="55" spans="1:7" s="37" customFormat="1" ht="20.100000000000001" customHeight="1" x14ac:dyDescent="0.25">
      <c r="A55" s="32">
        <v>45111</v>
      </c>
      <c r="B55" s="40" t="s">
        <v>288</v>
      </c>
      <c r="C55" s="34">
        <v>1500000</v>
      </c>
      <c r="D55" s="34">
        <v>0</v>
      </c>
      <c r="E55" s="34">
        <v>0</v>
      </c>
      <c r="F55" s="34">
        <f t="shared" si="2"/>
        <v>1500000</v>
      </c>
      <c r="G55" s="36"/>
    </row>
    <row r="56" spans="1:7" s="37" customFormat="1" ht="20.100000000000001" customHeight="1" x14ac:dyDescent="0.25">
      <c r="A56" s="24">
        <v>454</v>
      </c>
      <c r="B56" s="38" t="s">
        <v>289</v>
      </c>
      <c r="C56" s="26">
        <f t="shared" ref="C56:F57" si="20">C57</f>
        <v>6152000</v>
      </c>
      <c r="D56" s="26">
        <f t="shared" si="20"/>
        <v>0</v>
      </c>
      <c r="E56" s="26">
        <f t="shared" si="20"/>
        <v>0</v>
      </c>
      <c r="F56" s="26">
        <f t="shared" si="20"/>
        <v>6152000</v>
      </c>
      <c r="G56" s="36"/>
    </row>
    <row r="57" spans="1:7" s="37" customFormat="1" ht="20.100000000000001" customHeight="1" x14ac:dyDescent="0.25">
      <c r="A57" s="27">
        <v>4541</v>
      </c>
      <c r="B57" s="39" t="s">
        <v>289</v>
      </c>
      <c r="C57" s="29">
        <f t="shared" si="20"/>
        <v>6152000</v>
      </c>
      <c r="D57" s="29">
        <f t="shared" si="20"/>
        <v>0</v>
      </c>
      <c r="E57" s="29">
        <f t="shared" si="20"/>
        <v>0</v>
      </c>
      <c r="F57" s="29">
        <f t="shared" si="20"/>
        <v>6152000</v>
      </c>
      <c r="G57" s="36"/>
    </row>
    <row r="58" spans="1:7" s="37" customFormat="1" ht="20.100000000000001" customHeight="1" x14ac:dyDescent="0.25">
      <c r="A58" s="32">
        <v>45411</v>
      </c>
      <c r="B58" s="40" t="s">
        <v>289</v>
      </c>
      <c r="C58" s="34">
        <v>6152000</v>
      </c>
      <c r="D58" s="34">
        <v>0</v>
      </c>
      <c r="E58" s="34">
        <v>0</v>
      </c>
      <c r="F58" s="34">
        <f t="shared" si="2"/>
        <v>6152000</v>
      </c>
      <c r="G58" s="36"/>
    </row>
  </sheetData>
  <mergeCells count="1">
    <mergeCell ref="A1:F1"/>
  </mergeCells>
  <pageMargins left="0.70866141732283472" right="0.70866141732283472" top="0.74803149606299213" bottom="0.55118110236220474" header="0.31496062992125984" footer="0.31496062992125984"/>
  <pageSetup paperSize="8" scale="87" orientation="portrait" r:id="rId1"/>
  <headerFooter>
    <oddHeader>&amp;LUpravno vijeće
26.10.2022.&amp;CFinancijski plan prihoda i rashoda za 2022. godinu - II. Rebalans&amp;R20. sjednica
Točka 3. dnevnog reda</oddHeader>
    <oddFooter>&amp;LNastavni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Prihodi 6</vt:lpstr>
      <vt:lpstr>Rashodi 3</vt:lpstr>
      <vt:lpstr>Rashodi 4</vt:lpstr>
      <vt:lpstr>'Prihodi 6'!Ispis_naslova</vt:lpstr>
      <vt:lpstr>'Rashodi 3'!Ispis_naslova</vt:lpstr>
      <vt:lpstr>'Rashodi 4'!Ispis_naslova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2022-10-23T10:42:58Z</cp:lastPrinted>
  <dcterms:created xsi:type="dcterms:W3CDTF">2021-12-18T18:47:50Z</dcterms:created>
  <dcterms:modified xsi:type="dcterms:W3CDTF">2022-11-04T10:22:41Z</dcterms:modified>
</cp:coreProperties>
</file>