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stampar-my.sharepoint.com/personal/amikus_stampar_hr/Documents/Documents/PLAN 2025/4. PLAN 2025 - III. REBALANS/"/>
    </mc:Choice>
  </mc:AlternateContent>
  <xr:revisionPtr revIDLastSave="366" documentId="8_{EC2A7876-E087-48B0-918C-6E415E04D237}" xr6:coauthVersionLast="47" xr6:coauthVersionMax="47" xr10:uidLastSave="{FD4B182D-C711-4CA9-896E-2CB10D808331}"/>
  <bookViews>
    <workbookView xWindow="-120" yWindow="-120" windowWidth="29040" windowHeight="15720" xr2:uid="{2577C2F9-80FA-4AA8-B71F-B2D97AF89BF4}"/>
  </bookViews>
  <sheets>
    <sheet name="Prihodi 6" sheetId="1" r:id="rId1"/>
    <sheet name="Rashodi 3" sheetId="2" r:id="rId2"/>
    <sheet name="Rashodi 4" sheetId="3" r:id="rId3"/>
  </sheets>
  <definedNames>
    <definedName name="_xlnm._FilterDatabase" localSheetId="0" hidden="1">'Prihodi 6'!$A$3:$E$57</definedName>
    <definedName name="_xlnm._FilterDatabase" localSheetId="1" hidden="1">'Rashodi 3'!$A$3:$E$199</definedName>
    <definedName name="_xlnm._FilterDatabase" localSheetId="2" hidden="1">'Rashodi 4'!$A$5:$E$34</definedName>
    <definedName name="_xlnm.Print_Titles" localSheetId="0">'Prihodi 6'!$3:$4</definedName>
    <definedName name="_xlnm.Print_Titles" localSheetId="1">'Rashodi 3'!$3:$4</definedName>
    <definedName name="_xlnm.Print_Titles" localSheetId="2">'Rashodi 4'!$3:$4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9" i="2" l="1"/>
  <c r="E164" i="2" l="1"/>
  <c r="E163" i="2" s="1"/>
  <c r="D163" i="2"/>
  <c r="C163" i="2"/>
  <c r="E130" i="2" l="1"/>
  <c r="D37" i="3" l="1"/>
  <c r="D36" i="3" s="1"/>
  <c r="D35" i="3" s="1"/>
  <c r="D33" i="3"/>
  <c r="D32" i="3" s="1"/>
  <c r="D28" i="3"/>
  <c r="D24" i="3"/>
  <c r="D20" i="3"/>
  <c r="D15" i="3"/>
  <c r="D13" i="3"/>
  <c r="D8" i="3"/>
  <c r="E38" i="3"/>
  <c r="E34" i="3"/>
  <c r="E31" i="3"/>
  <c r="E30" i="3"/>
  <c r="E29" i="3"/>
  <c r="E27" i="3"/>
  <c r="E26" i="3"/>
  <c r="E25" i="3"/>
  <c r="E23" i="3"/>
  <c r="E22" i="3"/>
  <c r="E21" i="3"/>
  <c r="E19" i="3"/>
  <c r="E18" i="3"/>
  <c r="E17" i="3"/>
  <c r="E16" i="3"/>
  <c r="E14" i="3"/>
  <c r="E13" i="3" s="1"/>
  <c r="E12" i="3"/>
  <c r="E11" i="3"/>
  <c r="E10" i="3"/>
  <c r="E9" i="3"/>
  <c r="D197" i="2"/>
  <c r="D195" i="2"/>
  <c r="D192" i="2"/>
  <c r="D187" i="2"/>
  <c r="D185" i="2"/>
  <c r="D179" i="2"/>
  <c r="D175" i="2"/>
  <c r="D173" i="2"/>
  <c r="D168" i="2"/>
  <c r="D166" i="2"/>
  <c r="D143" i="2"/>
  <c r="E142" i="2"/>
  <c r="D138" i="2"/>
  <c r="D131" i="2"/>
  <c r="D127" i="2"/>
  <c r="D119" i="2"/>
  <c r="D112" i="2"/>
  <c r="D108" i="2"/>
  <c r="D100" i="2"/>
  <c r="D96" i="2"/>
  <c r="D89" i="2"/>
  <c r="D87" i="2"/>
  <c r="D84" i="2"/>
  <c r="D80" i="2"/>
  <c r="D76" i="2"/>
  <c r="D70" i="2"/>
  <c r="D67" i="2"/>
  <c r="D64" i="2"/>
  <c r="D61" i="2"/>
  <c r="D56" i="2"/>
  <c r="D50" i="2"/>
  <c r="D48" i="2"/>
  <c r="D42" i="2"/>
  <c r="D39" i="2"/>
  <c r="D37" i="2"/>
  <c r="D29" i="2"/>
  <c r="D25" i="2"/>
  <c r="D16" i="2"/>
  <c r="D13" i="2"/>
  <c r="D11" i="2"/>
  <c r="D8" i="2"/>
  <c r="E199" i="2"/>
  <c r="E198" i="2"/>
  <c r="E196" i="2"/>
  <c r="E195" i="2" s="1"/>
  <c r="E194" i="2"/>
  <c r="E193" i="2"/>
  <c r="E188" i="2"/>
  <c r="E186" i="2"/>
  <c r="E185" i="2" s="1"/>
  <c r="E184" i="2"/>
  <c r="E183" i="2"/>
  <c r="E182" i="2"/>
  <c r="E181" i="2"/>
  <c r="E180" i="2"/>
  <c r="E178" i="2"/>
  <c r="E177" i="2"/>
  <c r="E176" i="2"/>
  <c r="E174" i="2"/>
  <c r="E172" i="2"/>
  <c r="E171" i="2"/>
  <c r="E170" i="2"/>
  <c r="E169" i="2"/>
  <c r="E167" i="2"/>
  <c r="E166" i="2" s="1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39" i="2"/>
  <c r="E138" i="2" s="1"/>
  <c r="E137" i="2" s="1"/>
  <c r="E136" i="2"/>
  <c r="E135" i="2"/>
  <c r="E134" i="2"/>
  <c r="E133" i="2"/>
  <c r="E132" i="2"/>
  <c r="E129" i="2"/>
  <c r="E128" i="2"/>
  <c r="E126" i="2"/>
  <c r="E125" i="2"/>
  <c r="E124" i="2"/>
  <c r="E123" i="2"/>
  <c r="E122" i="2"/>
  <c r="E121" i="2"/>
  <c r="E120" i="2"/>
  <c r="E118" i="2"/>
  <c r="E117" i="2"/>
  <c r="E116" i="2"/>
  <c r="E115" i="2"/>
  <c r="E113" i="2"/>
  <c r="E112" i="2" s="1"/>
  <c r="E111" i="2"/>
  <c r="E110" i="2"/>
  <c r="E109" i="2"/>
  <c r="E107" i="2"/>
  <c r="E105" i="2"/>
  <c r="E104" i="2"/>
  <c r="E103" i="2"/>
  <c r="E102" i="2"/>
  <c r="E101" i="2"/>
  <c r="E99" i="2"/>
  <c r="E98" i="2"/>
  <c r="E97" i="2"/>
  <c r="E95" i="2"/>
  <c r="E94" i="2"/>
  <c r="E93" i="2"/>
  <c r="E92" i="2"/>
  <c r="E90" i="2"/>
  <c r="E88" i="2"/>
  <c r="E87" i="2" s="1"/>
  <c r="E86" i="2"/>
  <c r="E85" i="2"/>
  <c r="E83" i="2"/>
  <c r="E82" i="2"/>
  <c r="E81" i="2"/>
  <c r="E79" i="2"/>
  <c r="E78" i="2"/>
  <c r="E77" i="2"/>
  <c r="E74" i="2"/>
  <c r="E73" i="2"/>
  <c r="E72" i="2"/>
  <c r="E71" i="2"/>
  <c r="E68" i="2"/>
  <c r="E66" i="2"/>
  <c r="E65" i="2"/>
  <c r="E63" i="2"/>
  <c r="E62" i="2"/>
  <c r="E60" i="2"/>
  <c r="E59" i="2"/>
  <c r="E58" i="2"/>
  <c r="E57" i="2"/>
  <c r="E55" i="2"/>
  <c r="E52" i="2"/>
  <c r="E51" i="2"/>
  <c r="E49" i="2"/>
  <c r="E47" i="2"/>
  <c r="E46" i="2"/>
  <c r="E43" i="2"/>
  <c r="E42" i="2" s="1"/>
  <c r="E41" i="2"/>
  <c r="E40" i="2"/>
  <c r="E38" i="2"/>
  <c r="E37" i="2" s="1"/>
  <c r="E36" i="2"/>
  <c r="E35" i="2"/>
  <c r="E34" i="2"/>
  <c r="E33" i="2"/>
  <c r="E32" i="2"/>
  <c r="E31" i="2"/>
  <c r="E30" i="2"/>
  <c r="E26" i="2"/>
  <c r="E25" i="2" s="1"/>
  <c r="E24" i="2" s="1"/>
  <c r="E23" i="2"/>
  <c r="E22" i="2"/>
  <c r="E21" i="2"/>
  <c r="E20" i="2"/>
  <c r="E19" i="2"/>
  <c r="E18" i="2"/>
  <c r="E17" i="2"/>
  <c r="E14" i="2"/>
  <c r="E13" i="2" s="1"/>
  <c r="E12" i="2"/>
  <c r="E11" i="2" s="1"/>
  <c r="E10" i="2"/>
  <c r="E9" i="2"/>
  <c r="D56" i="1"/>
  <c r="D55" i="1" s="1"/>
  <c r="D53" i="1"/>
  <c r="D51" i="1"/>
  <c r="D47" i="1"/>
  <c r="D46" i="1" s="1"/>
  <c r="D44" i="1"/>
  <c r="D42" i="1"/>
  <c r="D36" i="1"/>
  <c r="D35" i="1" s="1"/>
  <c r="D34" i="1" s="1"/>
  <c r="D32" i="1"/>
  <c r="D31" i="1" s="1"/>
  <c r="D29" i="1"/>
  <c r="D27" i="1"/>
  <c r="D23" i="1"/>
  <c r="D22" i="1" s="1"/>
  <c r="D20" i="1"/>
  <c r="D18" i="1"/>
  <c r="D14" i="1"/>
  <c r="D13" i="1" s="1"/>
  <c r="D11" i="1"/>
  <c r="D10" i="1" s="1"/>
  <c r="D8" i="1"/>
  <c r="D7" i="1" s="1"/>
  <c r="E57" i="1"/>
  <c r="E56" i="1" s="1"/>
  <c r="E55" i="1" s="1"/>
  <c r="E53" i="1"/>
  <c r="E52" i="1"/>
  <c r="E51" i="1" s="1"/>
  <c r="E48" i="1"/>
  <c r="E47" i="1" s="1"/>
  <c r="E46" i="1" s="1"/>
  <c r="E45" i="1"/>
  <c r="E44" i="1" s="1"/>
  <c r="E43" i="1"/>
  <c r="E42" i="1" s="1"/>
  <c r="E39" i="1"/>
  <c r="E38" i="1"/>
  <c r="E37" i="1"/>
  <c r="E33" i="1"/>
  <c r="E32" i="1" s="1"/>
  <c r="E31" i="1" s="1"/>
  <c r="E30" i="1"/>
  <c r="E29" i="1" s="1"/>
  <c r="E28" i="1"/>
  <c r="E27" i="1" s="1"/>
  <c r="E24" i="1"/>
  <c r="E23" i="1" s="1"/>
  <c r="E22" i="1" s="1"/>
  <c r="E21" i="1"/>
  <c r="E20" i="1" s="1"/>
  <c r="E19" i="1"/>
  <c r="E18" i="1" s="1"/>
  <c r="E16" i="1"/>
  <c r="E15" i="1"/>
  <c r="E12" i="1"/>
  <c r="E11" i="1" s="1"/>
  <c r="E10" i="1" s="1"/>
  <c r="E9" i="1"/>
  <c r="E8" i="1" s="1"/>
  <c r="E7" i="1" s="1"/>
  <c r="D91" i="2" l="1"/>
  <c r="D141" i="2"/>
  <c r="D15" i="2"/>
  <c r="D114" i="2"/>
  <c r="D24" i="2"/>
  <c r="D137" i="2"/>
  <c r="E187" i="2"/>
  <c r="E192" i="2"/>
  <c r="E64" i="2"/>
  <c r="E173" i="2"/>
  <c r="E89" i="2"/>
  <c r="E67" i="2"/>
  <c r="E48" i="2"/>
  <c r="E76" i="2"/>
  <c r="D17" i="1"/>
  <c r="D6" i="1" s="1"/>
  <c r="E24" i="3"/>
  <c r="E28" i="3"/>
  <c r="E8" i="2"/>
  <c r="E7" i="2" s="1"/>
  <c r="E39" i="2"/>
  <c r="E8" i="3"/>
  <c r="E15" i="3"/>
  <c r="E20" i="3"/>
  <c r="E33" i="3"/>
  <c r="E37" i="3"/>
  <c r="E61" i="2"/>
  <c r="E84" i="2"/>
  <c r="E108" i="2"/>
  <c r="E106" i="2" s="1"/>
  <c r="E119" i="2"/>
  <c r="E197" i="2"/>
  <c r="E50" i="2"/>
  <c r="E127" i="2"/>
  <c r="E80" i="2"/>
  <c r="E70" i="2"/>
  <c r="E56" i="2"/>
  <c r="D7" i="3"/>
  <c r="D6" i="3" s="1"/>
  <c r="D5" i="3" s="1"/>
  <c r="E179" i="2"/>
  <c r="E175" i="2"/>
  <c r="E168" i="2"/>
  <c r="E143" i="2"/>
  <c r="E131" i="2"/>
  <c r="E100" i="2"/>
  <c r="E96" i="2"/>
  <c r="D75" i="2"/>
  <c r="D45" i="2"/>
  <c r="E29" i="2"/>
  <c r="E16" i="2"/>
  <c r="E15" i="2" s="1"/>
  <c r="D191" i="2"/>
  <c r="D165" i="2"/>
  <c r="D106" i="2"/>
  <c r="D28" i="2"/>
  <c r="D7" i="2"/>
  <c r="E26" i="1"/>
  <c r="E25" i="1" s="1"/>
  <c r="E50" i="1"/>
  <c r="E49" i="1" s="1"/>
  <c r="E5" i="1" s="1"/>
  <c r="E14" i="1"/>
  <c r="E13" i="1" s="1"/>
  <c r="E36" i="1"/>
  <c r="E35" i="1" s="1"/>
  <c r="E34" i="1" s="1"/>
  <c r="E17" i="1"/>
  <c r="D50" i="1"/>
  <c r="D49" i="1" s="1"/>
  <c r="E41" i="1"/>
  <c r="E40" i="1" s="1"/>
  <c r="D41" i="1"/>
  <c r="D40" i="1" s="1"/>
  <c r="D26" i="1"/>
  <c r="D25" i="1" s="1"/>
  <c r="D6" i="2" l="1"/>
  <c r="D190" i="2"/>
  <c r="D140" i="2"/>
  <c r="E191" i="2"/>
  <c r="E190" i="2" s="1"/>
  <c r="E28" i="2"/>
  <c r="E141" i="2"/>
  <c r="E140" i="2" s="1"/>
  <c r="E114" i="2"/>
  <c r="E91" i="2"/>
  <c r="E45" i="2"/>
  <c r="E75" i="2"/>
  <c r="E6" i="1"/>
  <c r="E7" i="3"/>
  <c r="E32" i="3"/>
  <c r="E36" i="3"/>
  <c r="E165" i="2"/>
  <c r="D69" i="2"/>
  <c r="E6" i="2"/>
  <c r="E69" i="2" l="1"/>
  <c r="E6" i="3"/>
  <c r="E35" i="3"/>
  <c r="C143" i="2"/>
  <c r="C141" i="2" l="1"/>
  <c r="E5" i="3"/>
  <c r="C37" i="3"/>
  <c r="C36" i="3" s="1"/>
  <c r="C35" i="3" s="1"/>
  <c r="C195" i="2"/>
  <c r="C14" i="1"/>
  <c r="C140" i="2" l="1"/>
  <c r="C13" i="3"/>
  <c r="C48" i="2" l="1"/>
  <c r="C96" i="2" l="1"/>
  <c r="D54" i="2" l="1"/>
  <c r="D53" i="2" l="1"/>
  <c r="D44" i="2" l="1"/>
  <c r="D5" i="1"/>
  <c r="D27" i="2" l="1"/>
  <c r="C33" i="3"/>
  <c r="C15" i="3"/>
  <c r="C28" i="3"/>
  <c r="C24" i="3"/>
  <c r="C80" i="2"/>
  <c r="C119" i="2"/>
  <c r="C112" i="2"/>
  <c r="C108" i="2"/>
  <c r="C87" i="2"/>
  <c r="C76" i="2"/>
  <c r="C54" i="2"/>
  <c r="C50" i="2"/>
  <c r="C56" i="1"/>
  <c r="C47" i="1"/>
  <c r="C29" i="1"/>
  <c r="C27" i="1"/>
  <c r="C23" i="1"/>
  <c r="C20" i="1"/>
  <c r="C18" i="1"/>
  <c r="C13" i="1"/>
  <c r="C53" i="1"/>
  <c r="C44" i="1"/>
  <c r="C42" i="1"/>
  <c r="C36" i="1"/>
  <c r="C32" i="1"/>
  <c r="C11" i="1"/>
  <c r="C8" i="1"/>
  <c r="D5" i="2" l="1"/>
  <c r="C53" i="2"/>
  <c r="E54" i="2"/>
  <c r="E53" i="2" s="1"/>
  <c r="E44" i="2" s="1"/>
  <c r="C26" i="1"/>
  <c r="C46" i="1"/>
  <c r="C31" i="1"/>
  <c r="C22" i="1"/>
  <c r="C7" i="1"/>
  <c r="C55" i="1"/>
  <c r="C10" i="1"/>
  <c r="C35" i="1"/>
  <c r="C41" i="1"/>
  <c r="C32" i="3"/>
  <c r="C8" i="3"/>
  <c r="C20" i="3"/>
  <c r="C17" i="1"/>
  <c r="E27" i="2" l="1"/>
  <c r="C7" i="3"/>
  <c r="C40" i="1"/>
  <c r="C6" i="1"/>
  <c r="C34" i="1"/>
  <c r="C25" i="1"/>
  <c r="C6" i="3" l="1"/>
  <c r="E5" i="2"/>
  <c r="C84" i="2"/>
  <c r="C5" i="3" l="1"/>
  <c r="C51" i="1"/>
  <c r="C50" i="1" l="1"/>
  <c r="C49" i="1" l="1"/>
  <c r="C5" i="1" l="1"/>
  <c r="C192" i="2" l="1"/>
  <c r="C187" i="2" l="1"/>
  <c r="C185" i="2" l="1"/>
  <c r="C179" i="2" l="1"/>
  <c r="C175" i="2" l="1"/>
  <c r="C173" i="2" l="1"/>
  <c r="C168" i="2" l="1"/>
  <c r="C166" i="2" l="1"/>
  <c r="C165" i="2" l="1"/>
  <c r="C138" i="2"/>
  <c r="C137" i="2" l="1"/>
  <c r="C131" i="2"/>
  <c r="C127" i="2" l="1"/>
  <c r="C114" i="2" l="1"/>
  <c r="C106" i="2" l="1"/>
  <c r="C100" i="2" l="1"/>
  <c r="C91" i="2" l="1"/>
  <c r="C89" i="2" l="1"/>
  <c r="C75" i="2" l="1"/>
  <c r="C70" i="2" l="1"/>
  <c r="C69" i="2" l="1"/>
  <c r="C67" i="2"/>
  <c r="C64" i="2" l="1"/>
  <c r="C61" i="2" l="1"/>
  <c r="C56" i="2" l="1"/>
  <c r="C45" i="2" l="1"/>
  <c r="C44" i="2" l="1"/>
  <c r="C42" i="2"/>
  <c r="C39" i="2" l="1"/>
  <c r="C37" i="2" l="1"/>
  <c r="C29" i="2" l="1"/>
  <c r="C28" i="2" l="1"/>
  <c r="C27" i="2" l="1"/>
  <c r="C25" i="2"/>
  <c r="C24" i="2" l="1"/>
  <c r="C16" i="2"/>
  <c r="C15" i="2" l="1"/>
  <c r="C13" i="2"/>
  <c r="C11" i="2" l="1"/>
  <c r="C8" i="2" l="1"/>
  <c r="C7" i="2" l="1"/>
  <c r="C6" i="2" l="1"/>
  <c r="C197" i="2" l="1"/>
  <c r="C191" i="2" l="1"/>
  <c r="C190" i="2" l="1"/>
  <c r="C5" i="2" l="1"/>
</calcChain>
</file>

<file path=xl/sharedStrings.xml><?xml version="1.0" encoding="utf-8"?>
<sst xmlns="http://schemas.openxmlformats.org/spreadsheetml/2006/main" count="322" uniqueCount="287">
  <si>
    <t>Konto</t>
  </si>
  <si>
    <t>Naziv konta</t>
  </si>
  <si>
    <t>Prihodi poslovanja</t>
  </si>
  <si>
    <t>Pomoći iz inozemstva i od subjekata unutar općeg proračuna</t>
  </si>
  <si>
    <t>Pomoći od izvanproračunskih korisnika</t>
  </si>
  <si>
    <t>Tekuće pomoći od izvanproračunskih korisnika</t>
  </si>
  <si>
    <t>Tekuće pomoći od HZMO-a, HZZ-a i HZZO-a</t>
  </si>
  <si>
    <t>Pomoći proračunskim korisnicima iz proračuna koji im nije nadležan</t>
  </si>
  <si>
    <t>Tekuće pomoći proračunskim korisnicima iz proračuna koji im nije nadležan</t>
  </si>
  <si>
    <t>Pomoći iz državnog proračuna temeljem prijenosa EU sredstava</t>
  </si>
  <si>
    <t>Tekuće pomoći iz državnog proračuna temeljem prijenosa EU sredstava</t>
  </si>
  <si>
    <t>Kapitalne pomoći iz državnog proračuna temeljem prijenosa EU sredstava</t>
  </si>
  <si>
    <t>Prijenosi između proračunskih korisnika istog proračuna</t>
  </si>
  <si>
    <t>Tekući prijenosi između proračunskih korisnika istog proračuna</t>
  </si>
  <si>
    <t>Prihodi od imovine</t>
  </si>
  <si>
    <t>Prihodi od financijske imovine</t>
  </si>
  <si>
    <t>Prihodi od zateznih kamata</t>
  </si>
  <si>
    <t>Zatezne kamate iz obveznih odnosa i drugo</t>
  </si>
  <si>
    <t>Prihodi od pozitivnih tečajnih razlika</t>
  </si>
  <si>
    <t>Prihodi od nefinancijske imovine</t>
  </si>
  <si>
    <t>Ostali prihodi od nefinancijske imovine</t>
  </si>
  <si>
    <t>Prihodi od upravnih i administrativnih pristojbi, pristojbi po posebnim propisima i naknada</t>
  </si>
  <si>
    <t>Prihodi po posebnim propisima</t>
  </si>
  <si>
    <t>Ostali nespomenuti prihodi</t>
  </si>
  <si>
    <t>Sufinanciranje cijene usluga, participacije i slično</t>
  </si>
  <si>
    <t>Prihodi s osnova osiguranja, refundacije šteta i totalne štete</t>
  </si>
  <si>
    <t>Ostali nespomenuti prihodi po posebnim propisima</t>
  </si>
  <si>
    <t>Prihodi od prodaje proizvoda i roba te pruženih usluga i prihodi od donacija</t>
  </si>
  <si>
    <t>Prihodi od prodaje proizvoda i roba, te pruženih usluga</t>
  </si>
  <si>
    <t>Prihodi od pruženih usluga</t>
  </si>
  <si>
    <t>Prihodi od prodaje proizvoda</t>
  </si>
  <si>
    <t>Donacije od pravnih i fizičkih osoba izvan općeg proračuna</t>
  </si>
  <si>
    <t>Tekuće donacije</t>
  </si>
  <si>
    <t>Tekuće donacije od trgovačkih društava</t>
  </si>
  <si>
    <t>Prihodi iz nadležnog proračuna i od HZZO-a temeljem ugovornih obveza</t>
  </si>
  <si>
    <t>Prihodi iz nadležnog proračuna za financiranje redovite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</si>
  <si>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</si>
  <si>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</si>
  <si>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HZZO-a na temelju ugovornih obveza</t>
  </si>
  <si>
    <t>Rashodi poslovanja</t>
  </si>
  <si>
    <t>Rashodi za zaposlene</t>
  </si>
  <si>
    <t>Plaće (bruto)</t>
  </si>
  <si>
    <t>Plaće za redovan rad</t>
  </si>
  <si>
    <t>Plaće za zaposlene</t>
  </si>
  <si>
    <t>Plaće po sudskim presudama</t>
  </si>
  <si>
    <t>31113</t>
  </si>
  <si>
    <t>Plaće u naravi</t>
  </si>
  <si>
    <t>Korištenje prijevoznih sredstava</t>
  </si>
  <si>
    <t>Plaće za prekovremeni rad</t>
  </si>
  <si>
    <t>Ostali rashodi za zaposlene</t>
  </si>
  <si>
    <t>Bonus za uspješan rad</t>
  </si>
  <si>
    <t>Nagrade</t>
  </si>
  <si>
    <t>Darovi</t>
  </si>
  <si>
    <t>Otpremnine</t>
  </si>
  <si>
    <t>Naknade za bolest, invalidnost i smrtni slučaj</t>
  </si>
  <si>
    <t>Regres za godišnji odmor</t>
  </si>
  <si>
    <t>31219</t>
  </si>
  <si>
    <t>Ostali nenavedeni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</si>
  <si>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</si>
  <si>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</si>
  <si>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</si>
  <si>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</si>
  <si>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</si>
  <si>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Dnevnice za službeni put u zemlji</t>
  </si>
  <si>
    <t>Dnevnice za službeni put u inozemstvu</t>
  </si>
  <si>
    <t>Naknade za smještaj na službenom putu u zemlji</t>
  </si>
  <si>
    <t>Naknade za smještaj na službenom putu u inozemstvu</t>
  </si>
  <si>
    <t>Naknade za prijevoz na službenom putu u zemlji</t>
  </si>
  <si>
    <t>Naknade za prijevoz na službenom putu u inozemstvu</t>
  </si>
  <si>
    <t>Ostali rashodi za službena putovanja</t>
  </si>
  <si>
    <t>Naknade za prijevoz, za rad na terenu i odvojeni život</t>
  </si>
  <si>
    <t>Naknade za prijevoz na posao i s posla</t>
  </si>
  <si>
    <t>Stručno usavršavanje zaposlenika</t>
  </si>
  <si>
    <t>Seminari, savjetovanja i simpoziji</t>
  </si>
  <si>
    <t>Tečajevi i stručni ispiti</t>
  </si>
  <si>
    <t>Ostale naknade troškova zaposlenima</t>
  </si>
  <si>
    <t>Naknada za korištenje privatnog automobila u službene svrhe</t>
  </si>
  <si>
    <t>Rashodi za materijal i energiju</t>
  </si>
  <si>
    <t>Uredski materijal i ostali materijalni rashodi</t>
  </si>
  <si>
    <t>Uredski materijal</t>
  </si>
  <si>
    <t>Literatura (publikacije, časopisi, glasila, knjige i ostalo)</t>
  </si>
  <si>
    <t>Materijal i sredstva za čišćenje i održavanje</t>
  </si>
  <si>
    <t>Potrošni materijal za čišćenje i održavanje</t>
  </si>
  <si>
    <t>Materijal za higijenske potrebe i njegu</t>
  </si>
  <si>
    <t>Sanitetski materijal</t>
  </si>
  <si>
    <t>Sredstva za osobnu higijenu</t>
  </si>
  <si>
    <t>Materijal i sirovine</t>
  </si>
  <si>
    <t>Ostali materijal i sirovine</t>
  </si>
  <si>
    <t>Ostali materijal i sirovine - plinovi tehnički</t>
  </si>
  <si>
    <t>Energija</t>
  </si>
  <si>
    <t>Električna energija</t>
  </si>
  <si>
    <t>Topla voda (toplana)</t>
  </si>
  <si>
    <t>Plin</t>
  </si>
  <si>
    <t>Motorni benzin i dizel gorivo</t>
  </si>
  <si>
    <t>Materijal i dijelovi za tekuće i investicijsko održavanje</t>
  </si>
  <si>
    <t>Materijal i dijelovi za tekuće i investicijsko održavanje postrojenja i opreme</t>
  </si>
  <si>
    <t>Ostali materijal i dijelovi za tekuće i investicijsko održavanje</t>
  </si>
  <si>
    <t>Sitni inventar i auto gume</t>
  </si>
  <si>
    <t>Sitni inventar</t>
  </si>
  <si>
    <t>Auto gume</t>
  </si>
  <si>
    <t>Službena, radna i zaštitna odjeća i obuća</t>
  </si>
  <si>
    <t>Rashodi za usluge</t>
  </si>
  <si>
    <t>Usluge telefona, pošte i prijevoza</t>
  </si>
  <si>
    <t>Usluge telefona, telefaksa</t>
  </si>
  <si>
    <t>Poštarina (pisma, tiskanice i slično)</t>
  </si>
  <si>
    <t>Rent-a-car i taxi prijevoz</t>
  </si>
  <si>
    <t>Usluge tekućeg i investicijskog održavanja</t>
  </si>
  <si>
    <t>Usluge tekućeg i investicijskog održavanja građevinskih objekata</t>
  </si>
  <si>
    <t>Usluge tekućeg održavanja građevinskih objekata</t>
  </si>
  <si>
    <t>Usluge tekućeg održavanja građevinskih objekata na tuđim građevinskim objektima radi prava korištenja</t>
  </si>
  <si>
    <t>Usluge investicijskog održavanja građevinskih objekata</t>
  </si>
  <si>
    <t>Usluge tekućeg i investicijskog održavanja postrojenja i opreme</t>
  </si>
  <si>
    <t>Usluge tekućeg održavanja postrojenja i opreme</t>
  </si>
  <si>
    <t>Usluge investicijskog održavanja postrojenja i opreme</t>
  </si>
  <si>
    <t>Usluge tekućeg i investicijskog održavanja opreme - validacija, umjeravanje</t>
  </si>
  <si>
    <t>Usluge tekućeg i investicijskog održavanja prijevoznih sredstava</t>
  </si>
  <si>
    <t>Usluge tekućeg održavanja prijevoznih sredstava - servisi vozila</t>
  </si>
  <si>
    <t>Usluge tekućeg održavanja prijevoznih sredstava - pranje i čišćenje vozila</t>
  </si>
  <si>
    <t>Ostale usluge tekućeg i investicijskog održavanja</t>
  </si>
  <si>
    <t>Ostale usluge tekućeg održavanja</t>
  </si>
  <si>
    <t>Usluge promidžbe i informiranja</t>
  </si>
  <si>
    <t>Ostale usluge promidžbe i informiranja</t>
  </si>
  <si>
    <t>Komunalne usluge</t>
  </si>
  <si>
    <t>Opskrba vodom</t>
  </si>
  <si>
    <t>Iznošenje i odvoz smeća</t>
  </si>
  <si>
    <t>Dimnjačarske i ekološke usluge</t>
  </si>
  <si>
    <t>Pričuva</t>
  </si>
  <si>
    <t>Ostale komunalne usluge</t>
  </si>
  <si>
    <t>Ostale komunalne usluge - refundacija režijskih troškova (DZ)</t>
  </si>
  <si>
    <t>Ostale komunalne usluge - uređenje okoliša, čišćenje snijega i ostalo</t>
  </si>
  <si>
    <t>Ostale komunalne usluge - komunalne i ostale naknade i doprinosi</t>
  </si>
  <si>
    <t>Zakupnine i najamnine</t>
  </si>
  <si>
    <t>32352</t>
  </si>
  <si>
    <t>Zakupnine i najamnine za građevinske objekte</t>
  </si>
  <si>
    <t>Najamnine za opremu</t>
  </si>
  <si>
    <t>Licence</t>
  </si>
  <si>
    <t>Zakupnine i najamnine za vozila</t>
  </si>
  <si>
    <t>Ostale najamnine i zakupnine</t>
  </si>
  <si>
    <t>Zdravstvene i veterinarske usluge</t>
  </si>
  <si>
    <t>Obvezni i preventivni zdravstveni pregledi zaposlenika</t>
  </si>
  <si>
    <t>Laboratorijske usluge</t>
  </si>
  <si>
    <t>Laboratorijske usluge - usluge drugih zdravstvenih ustanova</t>
  </si>
  <si>
    <t>Laboratorijske usluge - interkalibracije</t>
  </si>
  <si>
    <t>Ostale zdravstvene i veterinarske usluge</t>
  </si>
  <si>
    <t>Ostale zdravstvene usluge - očitavanje nalaza mobilne mamografije</t>
  </si>
  <si>
    <t>Intelektualne i osobne usluge</t>
  </si>
  <si>
    <t>Autorski honorari</t>
  </si>
  <si>
    <t>Ugovori o djelu</t>
  </si>
  <si>
    <t>Usluge odvjetnika i pravnog savjetovanja</t>
  </si>
  <si>
    <t>Usluge agencija, studentskog servisa (prijepisi, prijevodi i drugo)</t>
  </si>
  <si>
    <t>Ostale intelektualne usluge</t>
  </si>
  <si>
    <t>Ostale intelektualne usluge - izrada projekta</t>
  </si>
  <si>
    <t>Ostale intelektualne usluge - stručni nadzor</t>
  </si>
  <si>
    <t>Ostale intelektualne usluge - projektantski nadzor</t>
  </si>
  <si>
    <t>Ostale intelektualne usluge - bioprognoza i monitoring zraka</t>
  </si>
  <si>
    <t>Ostale intelektualne usluge - uvođenje sustava kvalitete</t>
  </si>
  <si>
    <t>Ostale intelektualne usluge - konzultantske usluge EU projekti</t>
  </si>
  <si>
    <t>Računalne usluge</t>
  </si>
  <si>
    <t>Usluge ažuriranja računalnih baza</t>
  </si>
  <si>
    <t>Usluge razvoja software-a</t>
  </si>
  <si>
    <t>Ostale računalne usluge</t>
  </si>
  <si>
    <t>Ostale usluge</t>
  </si>
  <si>
    <t>Grafičke i tiskarske usluge, usluge kopiranja i uvezivanja i slično</t>
  </si>
  <si>
    <t>Usluge pri registraciji prijevoznih sredstava</t>
  </si>
  <si>
    <t>Usluge čišćenja, pranja i slično</t>
  </si>
  <si>
    <t>Usluge čuvanja imovine i osoba</t>
  </si>
  <si>
    <t>Ostale nespomenute usluge</t>
  </si>
  <si>
    <t>Naknade troškova osobama izvan radnog odnosa</t>
  </si>
  <si>
    <t>Naknade ostalih troškova</t>
  </si>
  <si>
    <t>Ostali nespomenuti rashodi poslovanja</t>
  </si>
  <si>
    <t>Naknade za rad predstavničkih i izvršnih tijela, povjerenstava i slično</t>
  </si>
  <si>
    <t>Naknade za rad članovima predstavničkih i izvršnih tijela i upravnih vijeća</t>
  </si>
  <si>
    <t>Premije osiguranja</t>
  </si>
  <si>
    <t>Premije osiguranja prijevoznih sredstava</t>
  </si>
  <si>
    <t>Premije osiguranja ostale imovine</t>
  </si>
  <si>
    <t>Premije osiguranja zaposlenih</t>
  </si>
  <si>
    <t>Osiguranje za odgovornost iz djelatnosti</t>
  </si>
  <si>
    <t>Reprezentacija</t>
  </si>
  <si>
    <t>Članarine i norme</t>
  </si>
  <si>
    <t>Tuzemne članarine</t>
  </si>
  <si>
    <t>Međunarodne članarine</t>
  </si>
  <si>
    <t>Norme</t>
  </si>
  <si>
    <t>Pristojbe i naknade</t>
  </si>
  <si>
    <t>Upravne i administrativne pristojbe</t>
  </si>
  <si>
    <t>Sudske pristojbe</t>
  </si>
  <si>
    <t>Javnobilježničke pristojbe</t>
  </si>
  <si>
    <t>Novčana naknada poslodavca zbog nezapošljavanja osoba s invaliditetom</t>
  </si>
  <si>
    <t>Ostale pristojbe i naknade</t>
  </si>
  <si>
    <t>Troškovi sudskih postupaka</t>
  </si>
  <si>
    <t>Rashodi protokola (cvijeće, vijenci, svijeće i slično)</t>
  </si>
  <si>
    <t>Financijski rashodi</t>
  </si>
  <si>
    <t>Ostali financijski rashodi</t>
  </si>
  <si>
    <t>Bankarske usluge i usluge platnog prometa</t>
  </si>
  <si>
    <t>Usluge banaka</t>
  </si>
  <si>
    <t>Usluge platnog prometa</t>
  </si>
  <si>
    <t>Negativne tečajne razlike</t>
  </si>
  <si>
    <t>Zatezne kamate</t>
  </si>
  <si>
    <t>Zatezne kamate iz poslovnih odnosa</t>
  </si>
  <si>
    <t>Rashodi za nabavu nefinancijske imovine</t>
  </si>
  <si>
    <t>Rashodi za nabavu proizvedene dugotrajne imovine</t>
  </si>
  <si>
    <t>Postrojenja i oprema</t>
  </si>
  <si>
    <t>Uredska oprema i namještaj</t>
  </si>
  <si>
    <t>Računala i računalna oprema</t>
  </si>
  <si>
    <t>Uredski namještaj</t>
  </si>
  <si>
    <t>Laboratorijski namještaj</t>
  </si>
  <si>
    <t>Ostala uredska oprema</t>
  </si>
  <si>
    <t>Oprema za održavanje i zaštitu</t>
  </si>
  <si>
    <t>Oprema za grijanje, ventilaciju i hlađenje</t>
  </si>
  <si>
    <t>Oprema za održavanje prostorija</t>
  </si>
  <si>
    <t>Oprema za civilnu zaštitu</t>
  </si>
  <si>
    <t>Ostala oprema za održavanje i zaštitu</t>
  </si>
  <si>
    <t>Medicinska i laboratorijska oprema</t>
  </si>
  <si>
    <t>Medicinska oprema</t>
  </si>
  <si>
    <t>Medicinska oprema - Mobilna mamografija</t>
  </si>
  <si>
    <t>Laboratorijska oprema</t>
  </si>
  <si>
    <t>Instrumenti, uređaji i strojevi</t>
  </si>
  <si>
    <t>Precizni i optički instrumenti</t>
  </si>
  <si>
    <t>Mjerni i kontrolni uređaji</t>
  </si>
  <si>
    <t>Ostali instrumenti, uređaji i strojevi</t>
  </si>
  <si>
    <t>Uređaji, strojevi i oprema za ostale namjene</t>
  </si>
  <si>
    <t>Uređaji</t>
  </si>
  <si>
    <t>Strojevi</t>
  </si>
  <si>
    <t>Oprema</t>
  </si>
  <si>
    <t>Nematerijalna proizvedena imovina</t>
  </si>
  <si>
    <t>Ulaganja u računalne programe</t>
  </si>
  <si>
    <t>Pomoći od međunarodnih organizacija</t>
  </si>
  <si>
    <t>Tekuće pomoći od međunarodnih organizacija</t>
  </si>
  <si>
    <t>Ostale intelektualne usluge - ostali projekti i usluge</t>
  </si>
  <si>
    <t>Negativne tečajne razlike i razlike zbog primjene valutne klauzule</t>
  </si>
  <si>
    <t>Laboratorijske usluge - Eko Karta</t>
  </si>
  <si>
    <t>Ostale usluge za komunikaciju i prijevoz</t>
  </si>
  <si>
    <t>Zatezne kamate za doprinose</t>
  </si>
  <si>
    <t>Telefoni i ostali komunikacijski uređaji</t>
  </si>
  <si>
    <t>Komunikacijska oprema</t>
  </si>
  <si>
    <t xml:space="preserve">Tekuće pomoći proračunskim korisnicima iz proračuna koji im nije nadležan - Distribucija cjepiva </t>
  </si>
  <si>
    <t>Plan 2025</t>
  </si>
  <si>
    <t>Rashodi lijekova i potrošnog medicinskog materijala kod zdravstvenih ustanova</t>
  </si>
  <si>
    <t>Rashodi po osnovi utroška lijekova i potrošnog medicinskog materijala</t>
  </si>
  <si>
    <t>Rashod po osnovi utroška lijekova</t>
  </si>
  <si>
    <t>Rashodi za dodatna ulaganja na nefinancijskoj imovini</t>
  </si>
  <si>
    <t>Dodatna ulaganja na građevinskim objektima</t>
  </si>
  <si>
    <t>3251302</t>
  </si>
  <si>
    <t>Rashodi po osnovi utroška potrošnog medicinskog materijala - cjepivo</t>
  </si>
  <si>
    <t>3251303</t>
  </si>
  <si>
    <t>Rashodi po osnovi utroška potrošnog medicinskog materijala - kemikalije</t>
  </si>
  <si>
    <t>3251304</t>
  </si>
  <si>
    <t>Rashodi po osnovi utroška potrošnog medicinskog materijala - diskovi</t>
  </si>
  <si>
    <t>3251305</t>
  </si>
  <si>
    <t>Rashodi po osnovi utroška potrošnog medicinskog materijala - testovi za mikrobiologiju</t>
  </si>
  <si>
    <t>3251306</t>
  </si>
  <si>
    <t>Rashodi po osnovi utroška potrošnog medicinskog materijala - podloge za mikrobilogiju</t>
  </si>
  <si>
    <t>3251307</t>
  </si>
  <si>
    <t>Rashodi po osnovi utroška potrošnog medicinskog materijala - hemokulture</t>
  </si>
  <si>
    <t>3251308</t>
  </si>
  <si>
    <t>Rashodi po osnovi utroška potrošnog medicinskog materijala - krvni pripravci</t>
  </si>
  <si>
    <t>3251309</t>
  </si>
  <si>
    <t>Rashodi po osnovi utroška potrošnog medicinskog materijala - filter papiri</t>
  </si>
  <si>
    <t>3251310</t>
  </si>
  <si>
    <t>Rashodi po osnovi utroška potrošnog medicinskog materijala - laboratorijski staklo</t>
  </si>
  <si>
    <t>3251311</t>
  </si>
  <si>
    <t>Rashodi po osnovi utroška potrošnog medicinskog materijala - laboratorijska plastika</t>
  </si>
  <si>
    <t>3251312</t>
  </si>
  <si>
    <t>Rashodi po osnovi utroška potrošnog medicinskog materijala - potrošni laboratorijski materijal</t>
  </si>
  <si>
    <t>3251320</t>
  </si>
  <si>
    <t>Rashodi po osnovi utroška potrošnog medicinskog materijala - sredstva za DDD</t>
  </si>
  <si>
    <t>3251333</t>
  </si>
  <si>
    <t>Rashodi po osnovi utroška potrošnog medicinskog materijala - molekularna mikrobiologija</t>
  </si>
  <si>
    <t>3251337</t>
  </si>
  <si>
    <t>Rashodi po osnovi utroška potrošnog medicinskog materijala - mobilna mamografija</t>
  </si>
  <si>
    <t>3251338</t>
  </si>
  <si>
    <t>Rashodi po osnovi utroška potrošnog medicinskog materijala - obrasci</t>
  </si>
  <si>
    <t>3251339</t>
  </si>
  <si>
    <t>Rashodi po osnovi utroška potrošnog medicinskog materijala - serološka dijagnostika</t>
  </si>
  <si>
    <t>3251340</t>
  </si>
  <si>
    <t>Rashodi po osnovi utroška potrošnog medicinskog materijala - testovi intolerancije na hranu</t>
  </si>
  <si>
    <t>3251341</t>
  </si>
  <si>
    <t>Rashodi po osnovi utroška potrošnog medicinskog materijala - standardi</t>
  </si>
  <si>
    <t>3251335</t>
  </si>
  <si>
    <t>Rashodi po osnovi utroška potrošnog medicinskog materijala</t>
  </si>
  <si>
    <t xml:space="preserve">Povećanje / Smanjenje </t>
  </si>
  <si>
    <t>Novi plan</t>
  </si>
  <si>
    <t>Rashodi po osnovi utroška potrošnog medicinskog materijala - test pločice za droge</t>
  </si>
  <si>
    <t>Rashodi po osnovi otpisa lijekova i potrošnog medicinskog materijala</t>
  </si>
  <si>
    <t xml:space="preserve">Rashodi po osnovi otpisa lijekova </t>
  </si>
  <si>
    <t>PLAN PRIHODA POSLOVANJA ZA 2025. GODINU - III. REBALANS</t>
  </si>
  <si>
    <t>PLAN RASHODA POSLOVANJA ZA 2025. GODINU - III. REBALANS</t>
  </si>
  <si>
    <t>PLAN RASHODA ZA NABAVU NEFINANCIJSKE IMOVINE 2025. GODINU - III. REBALANS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</si>
</sst>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8"/>
      <name val="Calibri Light"/>
      <family val="2"/>
      <charset val="238"/>
      <scheme val="major"/>
    </font>
    <font>
      <sz val="1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4F6FA"/>
        <bgColor indexed="64"/>
      </patternFill>
    </fill>
    <fill>
      <patternFill patternType="solid">
        <fgColor theme="9" tint="0.39997558519241921"/>
        <bgColor rgb="FFB3C5DB"/>
      </patternFill>
    </fill>
    <fill>
      <patternFill patternType="solid">
        <fgColor theme="9" tint="0.59999389629810485"/>
        <bgColor rgb="FFEBE6F2"/>
      </patternFill>
    </fill>
    <fill>
      <patternFill patternType="solid">
        <fgColor theme="9"/>
        <bgColor rgb="FF809EC2"/>
      </patternFill>
    </fill>
    <fill>
      <patternFill patternType="solid">
        <fgColor theme="9" tint="0.59999389629810485"/>
        <bgColor rgb="FFB3C5DB"/>
      </patternFill>
    </fill>
    <fill>
      <patternFill patternType="solid">
        <fgColor theme="9" tint="0.59999389629810485"/>
        <bgColor rgb="FFCBD8E7"/>
      </patternFill>
    </fill>
    <fill>
      <patternFill patternType="solid">
        <fgColor theme="9" tint="0.79998168889431442"/>
        <bgColor rgb="FFB3C5DB"/>
      </patternFill>
    </fill>
    <fill>
      <patternFill patternType="solid">
        <fgColor theme="9" tint="0.79998168889431442"/>
        <bgColor rgb="FFE6EBF2"/>
      </patternFill>
    </fill>
    <fill>
      <patternFill patternType="solid">
        <fgColor theme="9" tint="0.79998168889431442"/>
        <bgColor rgb="FFCBD8E7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/>
    <xf numFmtId="0" fontId="3" fillId="0" borderId="0"/>
  </cellStyleXfs>
  <cellXfs count="7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9" borderId="2" xfId="0" applyFont="1" applyFill="1" applyBorder="1" applyAlignment="1">
      <alignment horizontal="center" vertical="center" wrapText="1"/>
    </xf>
    <xf numFmtId="3" fontId="5" fillId="9" borderId="2" xfId="0" applyNumberFormat="1" applyFont="1" applyFill="1" applyBorder="1" applyAlignment="1">
      <alignment horizontal="center" vertical="center" wrapText="1"/>
    </xf>
    <xf numFmtId="4" fontId="5" fillId="9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right" vertical="center"/>
    </xf>
    <xf numFmtId="0" fontId="5" fillId="5" borderId="2" xfId="0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6" borderId="2" xfId="0" applyFont="1" applyFill="1" applyBorder="1" applyAlignment="1">
      <alignment horizontal="right" vertical="center"/>
    </xf>
    <xf numFmtId="0" fontId="5" fillId="6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5" fillId="5" borderId="2" xfId="0" applyNumberFormat="1" applyFont="1" applyFill="1" applyBorder="1" applyAlignment="1">
      <alignment vertical="center"/>
    </xf>
    <xf numFmtId="3" fontId="5" fillId="6" borderId="2" xfId="0" applyNumberFormat="1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0" fontId="5" fillId="7" borderId="2" xfId="0" applyFont="1" applyFill="1" applyBorder="1" applyAlignment="1">
      <alignment horizontal="right" vertical="center"/>
    </xf>
    <xf numFmtId="0" fontId="5" fillId="7" borderId="2" xfId="0" applyFont="1" applyFill="1" applyBorder="1" applyAlignment="1">
      <alignment vertical="center"/>
    </xf>
    <xf numFmtId="3" fontId="5" fillId="7" borderId="2" xfId="0" applyNumberFormat="1" applyFont="1" applyFill="1" applyBorder="1" applyAlignment="1">
      <alignment vertical="center"/>
    </xf>
    <xf numFmtId="3" fontId="7" fillId="0" borderId="0" xfId="0" applyNumberFormat="1" applyFont="1"/>
    <xf numFmtId="4" fontId="7" fillId="0" borderId="0" xfId="0" applyNumberFormat="1" applyFont="1"/>
    <xf numFmtId="0" fontId="4" fillId="0" borderId="0" xfId="0" applyFont="1" applyAlignment="1">
      <alignment horizontal="center"/>
    </xf>
    <xf numFmtId="0" fontId="5" fillId="10" borderId="2" xfId="0" applyFont="1" applyFill="1" applyBorder="1" applyAlignment="1">
      <alignment vertical="center"/>
    </xf>
    <xf numFmtId="3" fontId="5" fillId="10" borderId="2" xfId="0" applyNumberFormat="1" applyFont="1" applyFill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3" fontId="5" fillId="8" borderId="2" xfId="0" applyNumberFormat="1" applyFont="1" applyFill="1" applyBorder="1" applyAlignment="1">
      <alignment vertical="center"/>
    </xf>
    <xf numFmtId="0" fontId="5" fillId="11" borderId="2" xfId="0" applyFont="1" applyFill="1" applyBorder="1" applyAlignment="1">
      <alignment vertical="center"/>
    </xf>
    <xf numFmtId="3" fontId="5" fillId="11" borderId="2" xfId="0" applyNumberFormat="1" applyFont="1" applyFill="1" applyBorder="1" applyAlignment="1">
      <alignment vertical="center"/>
    </xf>
    <xf numFmtId="0" fontId="5" fillId="13" borderId="2" xfId="0" applyFont="1" applyFill="1" applyBorder="1" applyAlignment="1">
      <alignment vertical="center"/>
    </xf>
    <xf numFmtId="3" fontId="5" fillId="13" borderId="2" xfId="0" applyNumberFormat="1" applyFont="1" applyFill="1" applyBorder="1" applyAlignment="1">
      <alignment vertical="center"/>
    </xf>
    <xf numFmtId="0" fontId="5" fillId="12" borderId="2" xfId="0" applyFont="1" applyFill="1" applyBorder="1" applyAlignment="1">
      <alignment vertical="center"/>
    </xf>
    <xf numFmtId="3" fontId="5" fillId="12" borderId="2" xfId="0" applyNumberFormat="1" applyFont="1" applyFill="1" applyBorder="1" applyAlignment="1">
      <alignment vertical="center"/>
    </xf>
    <xf numFmtId="0" fontId="5" fillId="14" borderId="2" xfId="0" applyFont="1" applyFill="1" applyBorder="1" applyAlignment="1">
      <alignment vertical="center"/>
    </xf>
    <xf numFmtId="3" fontId="5" fillId="14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3" fontId="5" fillId="15" borderId="2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4" fontId="6" fillId="0" borderId="0" xfId="0" applyNumberFormat="1" applyFont="1"/>
    <xf numFmtId="3" fontId="6" fillId="0" borderId="2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5" fillId="5" borderId="2" xfId="0" applyNumberFormat="1" applyFont="1" applyFill="1" applyBorder="1" applyAlignment="1">
      <alignment horizontal="right" vertical="center"/>
    </xf>
    <xf numFmtId="3" fontId="5" fillId="6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3" fontId="5" fillId="4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5" fillId="6" borderId="3" xfId="0" applyFont="1" applyFill="1" applyBorder="1" applyAlignment="1">
      <alignment horizontal="right" vertical="center"/>
    </xf>
    <xf numFmtId="0" fontId="5" fillId="6" borderId="3" xfId="0" applyFont="1" applyFill="1" applyBorder="1" applyAlignment="1">
      <alignment horizontal="left" vertical="center"/>
    </xf>
    <xf numFmtId="3" fontId="5" fillId="6" borderId="3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left" vertical="center"/>
    </xf>
    <xf numFmtId="3" fontId="5" fillId="4" borderId="3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3" fontId="6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5" fillId="3" borderId="0" xfId="1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B2F24A6F-EEA6-4B1D-8A2E-7CC93DA7F683}"/>
    <cellStyle name="Obično_List4" xfId="2" xr:uid="{3B3105A6-2108-48F6-93AB-91A1CF9FE526}"/>
    <cellStyle name="Ukupni zbroj" xfId="1" builtinId="25"/>
  </cellStyles>
  <dxfs count="0"/>
  <tableStyles count="0" defaultTableStyle="TableStyleMedium2" defaultPivotStyle="PivotStyleLight16"/>
  <colors>
    <mruColors>
      <color rgb="FF009999"/>
      <color rgb="FFE2C2F0"/>
      <color rgb="FFF4F6FA"/>
      <color rgb="FF87E5D5"/>
      <color rgb="FFCDF2FF"/>
      <color rgb="FFD08CCB"/>
      <color rgb="FF8F1946"/>
      <color rgb="FFF3971D"/>
      <color rgb="FFF7E787"/>
      <color rgb="FFE6E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Papi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0B82-55C1-4841-9007-D5F0240072A8}">
  <sheetPr>
    <tabColor theme="9" tint="0.39997558519241921"/>
    <pageSetUpPr fitToPage="1"/>
  </sheetPr>
  <dimension ref="A1:G57"/>
  <sheetViews>
    <sheetView tabSelected="1" zoomScaleNormal="100" workbookViewId="0">
      <selection sqref="A1:E1"/>
    </sheetView>
  </sheetViews>
  <sheetFormatPr defaultRowHeight="15" x14ac:dyDescent="0.25"/>
  <cols>
    <col min="1" max="1" width="10.7109375" style="1" customWidth="1"/>
    <col min="2" max="2" width="65.7109375" style="1" customWidth="1"/>
    <col min="3" max="3" width="15.7109375" style="1" customWidth="1"/>
    <col min="4" max="4" width="15.7109375" style="30" customWidth="1"/>
    <col min="5" max="5" width="15.7109375" style="31" customWidth="1"/>
    <col min="6" max="6" width="9.140625" style="18"/>
    <col min="7" max="7" width="10.140625" style="18" bestFit="1" customWidth="1"/>
    <col min="8" max="16384" width="9.140625" style="18"/>
  </cols>
  <sheetData>
    <row r="1" spans="1:7" ht="20.100000000000001" customHeight="1" x14ac:dyDescent="0.25">
      <c r="A1" s="70" t="s">
        <v>284</v>
      </c>
      <c r="B1" s="70"/>
      <c r="C1" s="70"/>
      <c r="D1" s="70"/>
      <c r="E1" s="70"/>
    </row>
    <row r="3" spans="1:7" ht="25.5" x14ac:dyDescent="0.25">
      <c r="A3" s="4" t="s">
        <v>0</v>
      </c>
      <c r="B3" s="4" t="s">
        <v>1</v>
      </c>
      <c r="C3" s="5" t="s">
        <v>235</v>
      </c>
      <c r="D3" s="5" t="s">
        <v>279</v>
      </c>
      <c r="E3" s="6" t="s">
        <v>280</v>
      </c>
    </row>
    <row r="4" spans="1:7" s="32" customFormat="1" ht="9.9499999999999993" customHeight="1" x14ac:dyDescent="0.2">
      <c r="A4" s="19">
        <v>1</v>
      </c>
      <c r="B4" s="19">
        <v>2</v>
      </c>
      <c r="C4" s="19">
        <v>3</v>
      </c>
      <c r="D4" s="20">
        <v>4</v>
      </c>
      <c r="E4" s="20">
        <v>5</v>
      </c>
    </row>
    <row r="5" spans="1:7" ht="20.100000000000001" customHeight="1" x14ac:dyDescent="0.25">
      <c r="A5" s="33">
        <v>6</v>
      </c>
      <c r="B5" s="33" t="s">
        <v>2</v>
      </c>
      <c r="C5" s="34">
        <f>C6+C25+C34+C40+C49</f>
        <v>26730700</v>
      </c>
      <c r="D5" s="34">
        <f>D6+D25+D34+D40+D49</f>
        <v>-232000</v>
      </c>
      <c r="E5" s="34">
        <f>E6+E25+E34+E40+E49</f>
        <v>26498700</v>
      </c>
      <c r="G5" s="30"/>
    </row>
    <row r="6" spans="1:7" ht="20.100000000000001" customHeight="1" x14ac:dyDescent="0.25">
      <c r="A6" s="35">
        <v>63</v>
      </c>
      <c r="B6" s="35" t="s">
        <v>3</v>
      </c>
      <c r="C6" s="36">
        <f>C10+C13+C17+C22+C7</f>
        <v>5175000</v>
      </c>
      <c r="D6" s="36">
        <f t="shared" ref="D6:E6" si="0">D10+D13+D17+D22+D7</f>
        <v>210000</v>
      </c>
      <c r="E6" s="36">
        <f t="shared" si="0"/>
        <v>5385000</v>
      </c>
    </row>
    <row r="7" spans="1:7" ht="20.100000000000001" customHeight="1" x14ac:dyDescent="0.25">
      <c r="A7" s="37">
        <v>632</v>
      </c>
      <c r="B7" s="37" t="s">
        <v>225</v>
      </c>
      <c r="C7" s="38">
        <f t="shared" ref="C7:E8" si="1">C8</f>
        <v>0</v>
      </c>
      <c r="D7" s="38">
        <f t="shared" si="1"/>
        <v>0</v>
      </c>
      <c r="E7" s="38">
        <f t="shared" si="1"/>
        <v>0</v>
      </c>
    </row>
    <row r="8" spans="1:7" ht="20.100000000000001" customHeight="1" x14ac:dyDescent="0.25">
      <c r="A8" s="39">
        <v>6321</v>
      </c>
      <c r="B8" s="39" t="s">
        <v>226</v>
      </c>
      <c r="C8" s="40">
        <f t="shared" si="1"/>
        <v>0</v>
      </c>
      <c r="D8" s="40">
        <f t="shared" si="1"/>
        <v>0</v>
      </c>
      <c r="E8" s="40">
        <f t="shared" si="1"/>
        <v>0</v>
      </c>
    </row>
    <row r="9" spans="1:7" ht="20.100000000000001" customHeight="1" x14ac:dyDescent="0.25">
      <c r="A9" s="17">
        <v>63211</v>
      </c>
      <c r="B9" s="17" t="s">
        <v>226</v>
      </c>
      <c r="C9" s="25">
        <v>0</v>
      </c>
      <c r="D9" s="25">
        <v>0</v>
      </c>
      <c r="E9" s="25">
        <f t="shared" ref="E9:E57" si="2">C9+D9</f>
        <v>0</v>
      </c>
    </row>
    <row r="10" spans="1:7" ht="20.100000000000001" customHeight="1" x14ac:dyDescent="0.25">
      <c r="A10" s="41">
        <v>634</v>
      </c>
      <c r="B10" s="41" t="s">
        <v>4</v>
      </c>
      <c r="C10" s="42">
        <f t="shared" ref="C10:E11" si="3">C11</f>
        <v>60000</v>
      </c>
      <c r="D10" s="42">
        <f t="shared" si="3"/>
        <v>-30000</v>
      </c>
      <c r="E10" s="42">
        <f t="shared" si="3"/>
        <v>30000</v>
      </c>
    </row>
    <row r="11" spans="1:7" ht="20.100000000000001" customHeight="1" x14ac:dyDescent="0.25">
      <c r="A11" s="43">
        <v>6341</v>
      </c>
      <c r="B11" s="43" t="s">
        <v>5</v>
      </c>
      <c r="C11" s="44">
        <f t="shared" si="3"/>
        <v>60000</v>
      </c>
      <c r="D11" s="44">
        <f t="shared" si="3"/>
        <v>-30000</v>
      </c>
      <c r="E11" s="44">
        <f t="shared" si="3"/>
        <v>30000</v>
      </c>
    </row>
    <row r="12" spans="1:7" ht="20.100000000000001" customHeight="1" x14ac:dyDescent="0.25">
      <c r="A12" s="17">
        <v>63414</v>
      </c>
      <c r="B12" s="17" t="s">
        <v>6</v>
      </c>
      <c r="C12" s="25">
        <v>60000</v>
      </c>
      <c r="D12" s="25">
        <v>-30000</v>
      </c>
      <c r="E12" s="25">
        <f t="shared" si="2"/>
        <v>30000</v>
      </c>
    </row>
    <row r="13" spans="1:7" ht="20.100000000000001" customHeight="1" x14ac:dyDescent="0.25">
      <c r="A13" s="41">
        <v>636</v>
      </c>
      <c r="B13" s="41" t="s">
        <v>7</v>
      </c>
      <c r="C13" s="42">
        <f>C14</f>
        <v>4635000</v>
      </c>
      <c r="D13" s="42">
        <f t="shared" ref="D13:E13" si="4">D14</f>
        <v>500000</v>
      </c>
      <c r="E13" s="42">
        <f t="shared" si="4"/>
        <v>5135000</v>
      </c>
    </row>
    <row r="14" spans="1:7" ht="20.100000000000001" customHeight="1" x14ac:dyDescent="0.25">
      <c r="A14" s="43">
        <v>6361</v>
      </c>
      <c r="B14" s="43" t="s">
        <v>8</v>
      </c>
      <c r="C14" s="44">
        <f>C15+C16</f>
        <v>4635000</v>
      </c>
      <c r="D14" s="44">
        <f t="shared" ref="D14:E14" si="5">D15+D16</f>
        <v>500000</v>
      </c>
      <c r="E14" s="44">
        <f t="shared" si="5"/>
        <v>5135000</v>
      </c>
    </row>
    <row r="15" spans="1:7" ht="20.100000000000001" customHeight="1" x14ac:dyDescent="0.25">
      <c r="A15" s="17">
        <v>63612</v>
      </c>
      <c r="B15" s="17" t="s">
        <v>8</v>
      </c>
      <c r="C15" s="25">
        <v>105000</v>
      </c>
      <c r="D15" s="25">
        <v>30000</v>
      </c>
      <c r="E15" s="25">
        <f t="shared" si="2"/>
        <v>135000</v>
      </c>
    </row>
    <row r="16" spans="1:7" ht="20.100000000000001" customHeight="1" x14ac:dyDescent="0.25">
      <c r="A16" s="17">
        <v>636122</v>
      </c>
      <c r="B16" s="17" t="s">
        <v>234</v>
      </c>
      <c r="C16" s="25">
        <v>4530000</v>
      </c>
      <c r="D16" s="25">
        <v>470000</v>
      </c>
      <c r="E16" s="25">
        <f t="shared" si="2"/>
        <v>5000000</v>
      </c>
    </row>
    <row r="17" spans="1:5" ht="20.100000000000001" customHeight="1" x14ac:dyDescent="0.25">
      <c r="A17" s="13">
        <v>638</v>
      </c>
      <c r="B17" s="13" t="s">
        <v>9</v>
      </c>
      <c r="C17" s="23">
        <f t="shared" ref="C17" si="6">C18+C20</f>
        <v>480000</v>
      </c>
      <c r="D17" s="23">
        <f t="shared" ref="D17:E17" si="7">D18+D20</f>
        <v>-260000</v>
      </c>
      <c r="E17" s="23">
        <f t="shared" si="7"/>
        <v>220000</v>
      </c>
    </row>
    <row r="18" spans="1:5" ht="20.100000000000001" customHeight="1" x14ac:dyDescent="0.25">
      <c r="A18" s="15">
        <v>6381</v>
      </c>
      <c r="B18" s="15" t="s">
        <v>10</v>
      </c>
      <c r="C18" s="24">
        <f t="shared" ref="C18:E18" si="8">C19</f>
        <v>480000</v>
      </c>
      <c r="D18" s="24">
        <f t="shared" si="8"/>
        <v>-260000</v>
      </c>
      <c r="E18" s="24">
        <f t="shared" si="8"/>
        <v>220000</v>
      </c>
    </row>
    <row r="19" spans="1:5" ht="20.100000000000001" customHeight="1" x14ac:dyDescent="0.25">
      <c r="A19" s="17">
        <v>63811</v>
      </c>
      <c r="B19" s="17" t="s">
        <v>10</v>
      </c>
      <c r="C19" s="25">
        <v>480000</v>
      </c>
      <c r="D19" s="25">
        <v>-260000</v>
      </c>
      <c r="E19" s="25">
        <f t="shared" si="2"/>
        <v>220000</v>
      </c>
    </row>
    <row r="20" spans="1:5" ht="20.100000000000001" customHeight="1" x14ac:dyDescent="0.25">
      <c r="A20" s="15">
        <v>6382</v>
      </c>
      <c r="B20" s="15" t="s">
        <v>11</v>
      </c>
      <c r="C20" s="24">
        <f t="shared" ref="C20:E20" si="9">C21</f>
        <v>0</v>
      </c>
      <c r="D20" s="24">
        <f t="shared" si="9"/>
        <v>0</v>
      </c>
      <c r="E20" s="24">
        <f t="shared" si="9"/>
        <v>0</v>
      </c>
    </row>
    <row r="21" spans="1:5" ht="20.100000000000001" customHeight="1" x14ac:dyDescent="0.25">
      <c r="A21" s="17">
        <v>63821</v>
      </c>
      <c r="B21" s="17" t="s">
        <v>11</v>
      </c>
      <c r="C21" s="25">
        <v>0</v>
      </c>
      <c r="D21" s="25">
        <v>0</v>
      </c>
      <c r="E21" s="25">
        <f t="shared" si="2"/>
        <v>0</v>
      </c>
    </row>
    <row r="22" spans="1:5" ht="20.100000000000001" customHeight="1" x14ac:dyDescent="0.25">
      <c r="A22" s="13">
        <v>639</v>
      </c>
      <c r="B22" s="13" t="s">
        <v>12</v>
      </c>
      <c r="C22" s="23">
        <f t="shared" ref="C22:E23" si="10">C23</f>
        <v>0</v>
      </c>
      <c r="D22" s="23">
        <f t="shared" si="10"/>
        <v>0</v>
      </c>
      <c r="E22" s="23">
        <f t="shared" si="10"/>
        <v>0</v>
      </c>
    </row>
    <row r="23" spans="1:5" ht="20.100000000000001" customHeight="1" x14ac:dyDescent="0.25">
      <c r="A23" s="15">
        <v>6393</v>
      </c>
      <c r="B23" s="15" t="s">
        <v>13</v>
      </c>
      <c r="C23" s="24">
        <f t="shared" si="10"/>
        <v>0</v>
      </c>
      <c r="D23" s="24">
        <f t="shared" si="10"/>
        <v>0</v>
      </c>
      <c r="E23" s="24">
        <f t="shared" si="10"/>
        <v>0</v>
      </c>
    </row>
    <row r="24" spans="1:5" ht="20.100000000000001" customHeight="1" x14ac:dyDescent="0.25">
      <c r="A24" s="17">
        <v>63931</v>
      </c>
      <c r="B24" s="17" t="s">
        <v>13</v>
      </c>
      <c r="C24" s="45">
        <v>0</v>
      </c>
      <c r="D24" s="45">
        <v>0</v>
      </c>
      <c r="E24" s="45">
        <f t="shared" si="2"/>
        <v>0</v>
      </c>
    </row>
    <row r="25" spans="1:5" ht="20.100000000000001" customHeight="1" x14ac:dyDescent="0.25">
      <c r="A25" s="35">
        <v>64</v>
      </c>
      <c r="B25" s="35" t="s">
        <v>14</v>
      </c>
      <c r="C25" s="36">
        <f>C26+C31</f>
        <v>36000</v>
      </c>
      <c r="D25" s="36">
        <f t="shared" ref="D25:E25" si="11">D26+D31</f>
        <v>5000</v>
      </c>
      <c r="E25" s="36">
        <f t="shared" si="11"/>
        <v>41000</v>
      </c>
    </row>
    <row r="26" spans="1:5" ht="20.100000000000001" customHeight="1" x14ac:dyDescent="0.25">
      <c r="A26" s="41">
        <v>641</v>
      </c>
      <c r="B26" s="41" t="s">
        <v>15</v>
      </c>
      <c r="C26" s="42">
        <f>C27+C29</f>
        <v>1000</v>
      </c>
      <c r="D26" s="42">
        <f t="shared" ref="D26:E26" si="12">D27+D29</f>
        <v>0</v>
      </c>
      <c r="E26" s="42">
        <f t="shared" si="12"/>
        <v>1000</v>
      </c>
    </row>
    <row r="27" spans="1:5" ht="20.100000000000001" customHeight="1" x14ac:dyDescent="0.25">
      <c r="A27" s="43">
        <v>6414</v>
      </c>
      <c r="B27" s="43" t="s">
        <v>16</v>
      </c>
      <c r="C27" s="44">
        <f t="shared" ref="C27:E27" si="13">C28</f>
        <v>1000</v>
      </c>
      <c r="D27" s="44">
        <f t="shared" si="13"/>
        <v>0</v>
      </c>
      <c r="E27" s="44">
        <f t="shared" si="13"/>
        <v>1000</v>
      </c>
    </row>
    <row r="28" spans="1:5" ht="20.100000000000001" customHeight="1" x14ac:dyDescent="0.25">
      <c r="A28" s="17">
        <v>64143</v>
      </c>
      <c r="B28" s="17" t="s">
        <v>17</v>
      </c>
      <c r="C28" s="25">
        <v>1000</v>
      </c>
      <c r="D28" s="25">
        <v>0</v>
      </c>
      <c r="E28" s="25">
        <f t="shared" si="2"/>
        <v>1000</v>
      </c>
    </row>
    <row r="29" spans="1:5" ht="20.100000000000001" customHeight="1" x14ac:dyDescent="0.25">
      <c r="A29" s="43">
        <v>6415</v>
      </c>
      <c r="B29" s="43" t="s">
        <v>18</v>
      </c>
      <c r="C29" s="44">
        <f t="shared" ref="C29:E29" si="14">C30</f>
        <v>0</v>
      </c>
      <c r="D29" s="44">
        <f t="shared" si="14"/>
        <v>0</v>
      </c>
      <c r="E29" s="44">
        <f t="shared" si="14"/>
        <v>0</v>
      </c>
    </row>
    <row r="30" spans="1:5" ht="20.100000000000001" customHeight="1" x14ac:dyDescent="0.25">
      <c r="A30" s="17">
        <v>64151</v>
      </c>
      <c r="B30" s="17" t="s">
        <v>18</v>
      </c>
      <c r="C30" s="25">
        <v>0</v>
      </c>
      <c r="D30" s="25">
        <v>0</v>
      </c>
      <c r="E30" s="25">
        <f t="shared" si="2"/>
        <v>0</v>
      </c>
    </row>
    <row r="31" spans="1:5" ht="20.100000000000001" customHeight="1" x14ac:dyDescent="0.25">
      <c r="A31" s="41">
        <v>642</v>
      </c>
      <c r="B31" s="41" t="s">
        <v>19</v>
      </c>
      <c r="C31" s="42">
        <f t="shared" ref="C31:E32" si="15">C32</f>
        <v>35000</v>
      </c>
      <c r="D31" s="42">
        <f t="shared" si="15"/>
        <v>5000</v>
      </c>
      <c r="E31" s="42">
        <f t="shared" si="15"/>
        <v>40000</v>
      </c>
    </row>
    <row r="32" spans="1:5" ht="20.100000000000001" customHeight="1" x14ac:dyDescent="0.25">
      <c r="A32" s="43">
        <v>6429</v>
      </c>
      <c r="B32" s="43" t="s">
        <v>20</v>
      </c>
      <c r="C32" s="44">
        <f t="shared" si="15"/>
        <v>35000</v>
      </c>
      <c r="D32" s="44">
        <f t="shared" si="15"/>
        <v>5000</v>
      </c>
      <c r="E32" s="44">
        <f t="shared" si="15"/>
        <v>40000</v>
      </c>
    </row>
    <row r="33" spans="1:5" ht="20.100000000000001" customHeight="1" x14ac:dyDescent="0.25">
      <c r="A33" s="17">
        <v>64299</v>
      </c>
      <c r="B33" s="17" t="s">
        <v>20</v>
      </c>
      <c r="C33" s="25">
        <v>35000</v>
      </c>
      <c r="D33" s="25">
        <v>5000</v>
      </c>
      <c r="E33" s="25">
        <f t="shared" si="2"/>
        <v>40000</v>
      </c>
    </row>
    <row r="34" spans="1:5" ht="20.100000000000001" customHeight="1" x14ac:dyDescent="0.25">
      <c r="A34" s="35">
        <v>65</v>
      </c>
      <c r="B34" s="35" t="s">
        <v>21</v>
      </c>
      <c r="C34" s="36">
        <f t="shared" ref="C34:E35" si="16">C35</f>
        <v>55000</v>
      </c>
      <c r="D34" s="36">
        <f t="shared" si="16"/>
        <v>8000</v>
      </c>
      <c r="E34" s="36">
        <f t="shared" si="16"/>
        <v>63000</v>
      </c>
    </row>
    <row r="35" spans="1:5" ht="20.100000000000001" customHeight="1" x14ac:dyDescent="0.25">
      <c r="A35" s="41">
        <v>652</v>
      </c>
      <c r="B35" s="41" t="s">
        <v>22</v>
      </c>
      <c r="C35" s="42">
        <f t="shared" si="16"/>
        <v>55000</v>
      </c>
      <c r="D35" s="42">
        <f t="shared" si="16"/>
        <v>8000</v>
      </c>
      <c r="E35" s="42">
        <f t="shared" si="16"/>
        <v>63000</v>
      </c>
    </row>
    <row r="36" spans="1:5" ht="20.100000000000001" customHeight="1" x14ac:dyDescent="0.25">
      <c r="A36" s="43">
        <v>6526</v>
      </c>
      <c r="B36" s="43" t="s">
        <v>23</v>
      </c>
      <c r="C36" s="44">
        <f t="shared" ref="C36:E36" si="17">SUM(C37:C39)</f>
        <v>55000</v>
      </c>
      <c r="D36" s="44">
        <f t="shared" si="17"/>
        <v>8000</v>
      </c>
      <c r="E36" s="44">
        <f t="shared" si="17"/>
        <v>63000</v>
      </c>
    </row>
    <row r="37" spans="1:5" ht="20.100000000000001" customHeight="1" x14ac:dyDescent="0.25">
      <c r="A37" s="17">
        <v>65264</v>
      </c>
      <c r="B37" s="17" t="s">
        <v>24</v>
      </c>
      <c r="C37" s="25">
        <v>50000</v>
      </c>
      <c r="D37" s="25">
        <v>8000</v>
      </c>
      <c r="E37" s="25">
        <f t="shared" si="2"/>
        <v>58000</v>
      </c>
    </row>
    <row r="38" spans="1:5" ht="20.100000000000001" customHeight="1" x14ac:dyDescent="0.25">
      <c r="A38" s="17">
        <v>65267</v>
      </c>
      <c r="B38" s="17" t="s">
        <v>25</v>
      </c>
      <c r="C38" s="25">
        <v>5000</v>
      </c>
      <c r="D38" s="9">
        <v>0</v>
      </c>
      <c r="E38" s="25">
        <f t="shared" si="2"/>
        <v>5000</v>
      </c>
    </row>
    <row r="39" spans="1:5" ht="20.100000000000001" customHeight="1" x14ac:dyDescent="0.25">
      <c r="A39" s="17">
        <v>65269</v>
      </c>
      <c r="B39" s="17" t="s">
        <v>26</v>
      </c>
      <c r="C39" s="25">
        <v>0</v>
      </c>
      <c r="D39" s="25">
        <v>0</v>
      </c>
      <c r="E39" s="25">
        <f t="shared" si="2"/>
        <v>0</v>
      </c>
    </row>
    <row r="40" spans="1:5" ht="20.100000000000001" customHeight="1" x14ac:dyDescent="0.25">
      <c r="A40" s="35">
        <v>66</v>
      </c>
      <c r="B40" s="35" t="s">
        <v>27</v>
      </c>
      <c r="C40" s="36">
        <f>C41+C46</f>
        <v>6446000</v>
      </c>
      <c r="D40" s="36">
        <f t="shared" ref="D40:E40" si="18">D41+D46</f>
        <v>-455000</v>
      </c>
      <c r="E40" s="36">
        <f t="shared" si="18"/>
        <v>5991000</v>
      </c>
    </row>
    <row r="41" spans="1:5" ht="20.100000000000001" customHeight="1" x14ac:dyDescent="0.25">
      <c r="A41" s="41">
        <v>661</v>
      </c>
      <c r="B41" s="41" t="s">
        <v>28</v>
      </c>
      <c r="C41" s="42">
        <f t="shared" ref="C41" si="19">C42+C44</f>
        <v>6446000</v>
      </c>
      <c r="D41" s="42">
        <f t="shared" ref="D41:E41" si="20">D42+D44</f>
        <v>-465000</v>
      </c>
      <c r="E41" s="42">
        <f t="shared" si="20"/>
        <v>5981000</v>
      </c>
    </row>
    <row r="42" spans="1:5" ht="20.100000000000001" customHeight="1" x14ac:dyDescent="0.25">
      <c r="A42" s="46">
        <v>6614</v>
      </c>
      <c r="B42" s="46" t="s">
        <v>29</v>
      </c>
      <c r="C42" s="47">
        <f t="shared" ref="C42:E42" si="21">C43</f>
        <v>1000</v>
      </c>
      <c r="D42" s="47">
        <f t="shared" si="21"/>
        <v>0</v>
      </c>
      <c r="E42" s="47">
        <f t="shared" si="21"/>
        <v>1000</v>
      </c>
    </row>
    <row r="43" spans="1:5" ht="20.100000000000001" customHeight="1" x14ac:dyDescent="0.25">
      <c r="A43" s="17">
        <v>66141</v>
      </c>
      <c r="B43" s="17" t="s">
        <v>30</v>
      </c>
      <c r="C43" s="25">
        <v>1000</v>
      </c>
      <c r="D43" s="25">
        <v>0</v>
      </c>
      <c r="E43" s="25">
        <f t="shared" si="2"/>
        <v>1000</v>
      </c>
    </row>
    <row r="44" spans="1:5" ht="20.100000000000001" customHeight="1" x14ac:dyDescent="0.25">
      <c r="A44" s="43">
        <v>6615</v>
      </c>
      <c r="B44" s="43" t="s">
        <v>29</v>
      </c>
      <c r="C44" s="44">
        <f t="shared" ref="C44:E44" si="22">C45</f>
        <v>6445000</v>
      </c>
      <c r="D44" s="44">
        <f t="shared" si="22"/>
        <v>-465000</v>
      </c>
      <c r="E44" s="44">
        <f t="shared" si="22"/>
        <v>5980000</v>
      </c>
    </row>
    <row r="45" spans="1:5" ht="20.100000000000001" customHeight="1" x14ac:dyDescent="0.25">
      <c r="A45" s="17">
        <v>66151</v>
      </c>
      <c r="B45" s="17" t="s">
        <v>29</v>
      </c>
      <c r="C45" s="25">
        <v>6445000</v>
      </c>
      <c r="D45" s="25">
        <v>-465000</v>
      </c>
      <c r="E45" s="25">
        <f t="shared" si="2"/>
        <v>5980000</v>
      </c>
    </row>
    <row r="46" spans="1:5" ht="20.100000000000001" customHeight="1" x14ac:dyDescent="0.25">
      <c r="A46" s="41">
        <v>663</v>
      </c>
      <c r="B46" s="41" t="s">
        <v>31</v>
      </c>
      <c r="C46" s="42">
        <f>C47</f>
        <v>0</v>
      </c>
      <c r="D46" s="42">
        <f t="shared" ref="D46:E46" si="23">D47</f>
        <v>10000</v>
      </c>
      <c r="E46" s="42">
        <f t="shared" si="23"/>
        <v>10000</v>
      </c>
    </row>
    <row r="47" spans="1:5" ht="20.100000000000001" customHeight="1" x14ac:dyDescent="0.25">
      <c r="A47" s="43">
        <v>6631</v>
      </c>
      <c r="B47" s="43" t="s">
        <v>32</v>
      </c>
      <c r="C47" s="44">
        <f t="shared" ref="C47:E47" si="24">C48</f>
        <v>0</v>
      </c>
      <c r="D47" s="44">
        <f t="shared" si="24"/>
        <v>10000</v>
      </c>
      <c r="E47" s="44">
        <f t="shared" si="24"/>
        <v>10000</v>
      </c>
    </row>
    <row r="48" spans="1:5" ht="20.100000000000001" customHeight="1" x14ac:dyDescent="0.25">
      <c r="A48" s="17">
        <v>66313</v>
      </c>
      <c r="B48" s="17" t="s">
        <v>33</v>
      </c>
      <c r="C48" s="25">
        <v>0</v>
      </c>
      <c r="D48" s="25">
        <v>10000</v>
      </c>
      <c r="E48" s="25">
        <f t="shared" si="2"/>
        <v>10000</v>
      </c>
    </row>
    <row r="49" spans="1:5" ht="20.100000000000001" customHeight="1" x14ac:dyDescent="0.25">
      <c r="A49" s="35">
        <v>67</v>
      </c>
      <c r="B49" s="35" t="s">
        <v>34</v>
      </c>
      <c r="C49" s="36">
        <f t="shared" ref="C49" si="25">C50+C55</f>
        <v>15018700</v>
      </c>
      <c r="D49" s="36">
        <f t="shared" ref="D49:E49" si="26">D50+D55</f>
        <v>0</v>
      </c>
      <c r="E49" s="36">
        <f t="shared" si="26"/>
        <v>15018700</v>
      </c>
    </row>
    <row r="50" spans="1:5" ht="20.100000000000001" customHeight="1" x14ac:dyDescent="0.25">
      <c r="A50" s="41">
        <v>671</v>
      </c>
      <c r="B50" s="41" t="s">
        <v>35</v>
      </c>
      <c r="C50" s="42">
        <f t="shared" ref="C50" si="27">C51+C53</f>
        <v>2123700</v>
      </c>
      <c r="D50" s="42">
        <f t="shared" ref="D50:E50" si="28">D51+D53</f>
        <v>0</v>
      </c>
      <c r="E50" s="42">
        <f t="shared" si="28"/>
        <v>2123700</v>
      </c>
    </row>
    <row r="51" spans="1:5" ht="20.100000000000001" customHeight="1" x14ac:dyDescent="0.25">
      <c r="A51" s="43">
        <v>6711</v>
      </c>
      <c r="B51" s="43" t="s">
        <v>36</v>
      </c>
      <c r="C51" s="44">
        <f t="shared" ref="C51:E51" si="29">C52</f>
        <v>1238700</v>
      </c>
      <c r="D51" s="44">
        <f t="shared" si="29"/>
        <v>0</v>
      </c>
      <c r="E51" s="44">
        <f t="shared" si="29"/>
        <v>1238700</v>
      </c>
    </row>
    <row r="52" spans="1:5" ht="20.100000000000001" customHeight="1" x14ac:dyDescent="0.25">
      <c r="A52" s="17">
        <v>67111</v>
      </c>
      <c r="B52" s="17" t="s">
        <v>36</v>
      </c>
      <c r="C52" s="25">
        <v>1238700</v>
      </c>
      <c r="D52" s="25">
        <v>0</v>
      </c>
      <c r="E52" s="25">
        <f t="shared" si="2"/>
        <v>1238700</v>
      </c>
    </row>
    <row r="53" spans="1:5" ht="20.100000000000001" customHeight="1" x14ac:dyDescent="0.25">
      <c r="A53" s="43">
        <v>6712</v>
      </c>
      <c r="B53" s="43" t="s">
        <v>37</v>
      </c>
      <c r="C53" s="44">
        <f t="shared" ref="C53:E53" si="30">C54</f>
        <v>885000</v>
      </c>
      <c r="D53" s="44">
        <f t="shared" si="30"/>
        <v>0</v>
      </c>
      <c r="E53" s="44">
        <f t="shared" si="30"/>
        <v>885000</v>
      </c>
    </row>
    <row r="54" spans="1:5" ht="20.100000000000001" customHeight="1" x14ac:dyDescent="0.25">
      <c r="A54" s="17">
        <v>67121</v>
      </c>
      <c r="B54" s="17" t="s">
        <v>37</v>
      </c>
      <c r="C54" s="25">
        <v>885000</v>
      </c>
      <c r="D54" s="25">
        <v>0</v>
      </c>
      <c r="E54" s="25">
        <v>885000</v>
      </c>
    </row>
    <row r="55" spans="1:5" ht="20.100000000000001" customHeight="1" x14ac:dyDescent="0.25">
      <c r="A55" s="41">
        <v>673</v>
      </c>
      <c r="B55" s="41" t="s">
        <v>38</v>
      </c>
      <c r="C55" s="42">
        <f t="shared" ref="C55:E56" si="31">C56</f>
        <v>12895000</v>
      </c>
      <c r="D55" s="42">
        <f t="shared" si="31"/>
        <v>0</v>
      </c>
      <c r="E55" s="42">
        <f t="shared" si="31"/>
        <v>12895000</v>
      </c>
    </row>
    <row r="56" spans="1:5" ht="20.100000000000001" customHeight="1" x14ac:dyDescent="0.25">
      <c r="A56" s="43">
        <v>6731</v>
      </c>
      <c r="B56" s="43" t="s">
        <v>38</v>
      </c>
      <c r="C56" s="44">
        <f t="shared" si="31"/>
        <v>12895000</v>
      </c>
      <c r="D56" s="44">
        <f t="shared" si="31"/>
        <v>0</v>
      </c>
      <c r="E56" s="44">
        <f t="shared" si="31"/>
        <v>12895000</v>
      </c>
    </row>
    <row r="57" spans="1:5" ht="20.100000000000001" customHeight="1" x14ac:dyDescent="0.25">
      <c r="A57" s="17">
        <v>67311</v>
      </c>
      <c r="B57" s="17" t="s">
        <v>38</v>
      </c>
      <c r="C57" s="25">
        <v>12895000</v>
      </c>
      <c r="D57" s="25">
        <v>0</v>
      </c>
      <c r="E57" s="25">
        <f t="shared" si="2"/>
        <v>12895000</v>
      </c>
    </row>
  </sheetData>
  <mergeCells count="1">
    <mergeCell ref="A1:E1"/>
  </mergeCells>
  <pageMargins left="0.9055118110236221" right="0.70866141732283472" top="0.74803149606299213" bottom="0.55118110236220474" header="0.31496062992125984" footer="0.31496062992125984"/>
  <pageSetup paperSize="8" fitToHeight="0" orientation="portrait" r:id="rId1"/>
  <headerFooter>
    <oddHeader>&amp;LUpravno vijeće 
70. sjednica&amp;CPLAN 2025 - Financijski plan prihoda i rashoda - III. Rebalans&amp;RTočka 3. dnevnog reda</oddHeader>
    <oddFooter>&amp;LNastavni zavod za javno zdravstvo "Dr. Andrija Štampar"&amp;C&amp;A&amp;R&amp;P/&amp;N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1DE46-CA68-4395-B085-732CAA544C58}">
  <sheetPr>
    <tabColor theme="9" tint="0.39997558519241921"/>
    <pageSetUpPr fitToPage="1"/>
  </sheetPr>
  <dimension ref="A1:G200"/>
  <sheetViews>
    <sheetView zoomScaleNormal="100" workbookViewId="0">
      <selection sqref="A1:E1"/>
    </sheetView>
  </sheetViews>
  <sheetFormatPr defaultRowHeight="15" x14ac:dyDescent="0.25"/>
  <cols>
    <col min="1" max="1" width="10.7109375" style="2" customWidth="1"/>
    <col min="2" max="2" width="65.7109375" style="3" customWidth="1"/>
    <col min="3" max="3" width="15.7109375" style="3" customWidth="1"/>
    <col min="4" max="4" width="15.7109375" style="30" customWidth="1"/>
    <col min="5" max="5" width="15.7109375" style="31" customWidth="1"/>
    <col min="6" max="16384" width="9.140625" style="18"/>
  </cols>
  <sheetData>
    <row r="1" spans="1:7" ht="20.100000000000001" customHeight="1" x14ac:dyDescent="0.25">
      <c r="A1" s="70" t="s">
        <v>285</v>
      </c>
      <c r="B1" s="70"/>
      <c r="C1" s="70"/>
      <c r="D1" s="70"/>
      <c r="E1" s="70"/>
    </row>
    <row r="3" spans="1:7" ht="25.5" x14ac:dyDescent="0.25">
      <c r="A3" s="4" t="s">
        <v>0</v>
      </c>
      <c r="B3" s="4" t="s">
        <v>1</v>
      </c>
      <c r="C3" s="5" t="s">
        <v>235</v>
      </c>
      <c r="D3" s="5" t="s">
        <v>279</v>
      </c>
      <c r="E3" s="6" t="s">
        <v>280</v>
      </c>
    </row>
    <row r="4" spans="1:7" ht="9.9499999999999993" customHeight="1" x14ac:dyDescent="0.25">
      <c r="A4" s="19">
        <v>1</v>
      </c>
      <c r="B4" s="19">
        <v>2</v>
      </c>
      <c r="C4" s="19">
        <v>3</v>
      </c>
      <c r="D4" s="20">
        <v>4</v>
      </c>
      <c r="E4" s="20">
        <v>5</v>
      </c>
    </row>
    <row r="5" spans="1:7" ht="20.100000000000001" customHeight="1" x14ac:dyDescent="0.25">
      <c r="A5" s="7">
        <v>3</v>
      </c>
      <c r="B5" s="8" t="s">
        <v>39</v>
      </c>
      <c r="C5" s="21">
        <f>C6+C27+C190</f>
        <v>26789937</v>
      </c>
      <c r="D5" s="21">
        <f t="shared" ref="D5:E5" si="0">D6+D27+D190</f>
        <v>281331</v>
      </c>
      <c r="E5" s="21">
        <f t="shared" si="0"/>
        <v>27071268</v>
      </c>
      <c r="G5" s="30"/>
    </row>
    <row r="6" spans="1:7" ht="20.100000000000001" customHeight="1" x14ac:dyDescent="0.25">
      <c r="A6" s="10">
        <v>31</v>
      </c>
      <c r="B6" s="11" t="s">
        <v>40</v>
      </c>
      <c r="C6" s="22">
        <f>C7+C15+C24</f>
        <v>15403750</v>
      </c>
      <c r="D6" s="22">
        <f t="shared" ref="D6:E6" si="1">D7+D15+D24</f>
        <v>-61950</v>
      </c>
      <c r="E6" s="22">
        <f t="shared" si="1"/>
        <v>15341800</v>
      </c>
    </row>
    <row r="7" spans="1:7" ht="20.100000000000001" customHeight="1" x14ac:dyDescent="0.25">
      <c r="A7" s="12">
        <v>311</v>
      </c>
      <c r="B7" s="13" t="s">
        <v>41</v>
      </c>
      <c r="C7" s="23">
        <f>C8+C11+C13</f>
        <v>12631300</v>
      </c>
      <c r="D7" s="23">
        <f t="shared" ref="D7:E7" si="2">D8+D11+D13</f>
        <v>500</v>
      </c>
      <c r="E7" s="23">
        <f t="shared" si="2"/>
        <v>12631800</v>
      </c>
    </row>
    <row r="8" spans="1:7" ht="20.100000000000001" customHeight="1" x14ac:dyDescent="0.25">
      <c r="A8" s="14">
        <v>3111</v>
      </c>
      <c r="B8" s="15" t="s">
        <v>42</v>
      </c>
      <c r="C8" s="24">
        <f>C9+C10</f>
        <v>12355000</v>
      </c>
      <c r="D8" s="24">
        <f t="shared" ref="D8:E8" si="3">D9+D10</f>
        <v>0</v>
      </c>
      <c r="E8" s="24">
        <f t="shared" si="3"/>
        <v>12355000</v>
      </c>
    </row>
    <row r="9" spans="1:7" ht="20.100000000000001" customHeight="1" x14ac:dyDescent="0.25">
      <c r="A9" s="16">
        <v>31111</v>
      </c>
      <c r="B9" s="17" t="s">
        <v>43</v>
      </c>
      <c r="C9" s="25">
        <v>12350000</v>
      </c>
      <c r="D9" s="25">
        <v>0</v>
      </c>
      <c r="E9" s="25">
        <f t="shared" ref="E9:E68" si="4">C9+D9</f>
        <v>12350000</v>
      </c>
    </row>
    <row r="10" spans="1:7" ht="20.100000000000001" customHeight="1" x14ac:dyDescent="0.25">
      <c r="A10" s="16" t="s">
        <v>45</v>
      </c>
      <c r="B10" s="17" t="s">
        <v>44</v>
      </c>
      <c r="C10" s="25">
        <v>5000</v>
      </c>
      <c r="D10" s="25">
        <v>0</v>
      </c>
      <c r="E10" s="25">
        <f t="shared" si="4"/>
        <v>5000</v>
      </c>
    </row>
    <row r="11" spans="1:7" ht="20.100000000000001" customHeight="1" x14ac:dyDescent="0.25">
      <c r="A11" s="14">
        <v>3112</v>
      </c>
      <c r="B11" s="15" t="s">
        <v>46</v>
      </c>
      <c r="C11" s="24">
        <f>C12</f>
        <v>1300</v>
      </c>
      <c r="D11" s="24">
        <f t="shared" ref="D11:E11" si="5">D12</f>
        <v>500</v>
      </c>
      <c r="E11" s="24">
        <f t="shared" si="5"/>
        <v>1800</v>
      </c>
    </row>
    <row r="12" spans="1:7" ht="20.100000000000001" customHeight="1" x14ac:dyDescent="0.25">
      <c r="A12" s="16">
        <v>31124</v>
      </c>
      <c r="B12" s="17" t="s">
        <v>47</v>
      </c>
      <c r="C12" s="25">
        <v>1300</v>
      </c>
      <c r="D12" s="25">
        <v>500</v>
      </c>
      <c r="E12" s="25">
        <f t="shared" si="4"/>
        <v>1800</v>
      </c>
    </row>
    <row r="13" spans="1:7" ht="20.100000000000001" customHeight="1" x14ac:dyDescent="0.25">
      <c r="A13" s="14">
        <v>3113</v>
      </c>
      <c r="B13" s="15" t="s">
        <v>48</v>
      </c>
      <c r="C13" s="24">
        <f>C14</f>
        <v>275000</v>
      </c>
      <c r="D13" s="24">
        <f t="shared" ref="D13:E13" si="6">D14</f>
        <v>0</v>
      </c>
      <c r="E13" s="24">
        <f t="shared" si="6"/>
        <v>275000</v>
      </c>
    </row>
    <row r="14" spans="1:7" ht="20.100000000000001" customHeight="1" x14ac:dyDescent="0.25">
      <c r="A14" s="16">
        <v>31131</v>
      </c>
      <c r="B14" s="17" t="s">
        <v>48</v>
      </c>
      <c r="C14" s="25">
        <v>275000</v>
      </c>
      <c r="D14" s="25">
        <v>0</v>
      </c>
      <c r="E14" s="25">
        <f t="shared" si="4"/>
        <v>275000</v>
      </c>
    </row>
    <row r="15" spans="1:7" ht="20.100000000000001" customHeight="1" x14ac:dyDescent="0.25">
      <c r="A15" s="12">
        <v>312</v>
      </c>
      <c r="B15" s="13" t="s">
        <v>49</v>
      </c>
      <c r="C15" s="23">
        <f>C16</f>
        <v>742450</v>
      </c>
      <c r="D15" s="23">
        <f t="shared" ref="D15:E15" si="7">D16</f>
        <v>-32450</v>
      </c>
      <c r="E15" s="23">
        <f t="shared" si="7"/>
        <v>710000</v>
      </c>
    </row>
    <row r="16" spans="1:7" ht="20.100000000000001" customHeight="1" x14ac:dyDescent="0.25">
      <c r="A16" s="14">
        <v>3121</v>
      </c>
      <c r="B16" s="15" t="s">
        <v>49</v>
      </c>
      <c r="C16" s="24">
        <f>SUM(C17:C23)</f>
        <v>742450</v>
      </c>
      <c r="D16" s="24">
        <f t="shared" ref="D16:E16" si="8">SUM(D17:D23)</f>
        <v>-32450</v>
      </c>
      <c r="E16" s="24">
        <f t="shared" si="8"/>
        <v>710000</v>
      </c>
    </row>
    <row r="17" spans="1:5" ht="20.100000000000001" customHeight="1" x14ac:dyDescent="0.25">
      <c r="A17" s="16">
        <v>31211</v>
      </c>
      <c r="B17" s="17" t="s">
        <v>50</v>
      </c>
      <c r="C17" s="25">
        <v>0</v>
      </c>
      <c r="D17" s="25">
        <v>0</v>
      </c>
      <c r="E17" s="25">
        <f t="shared" si="4"/>
        <v>0</v>
      </c>
    </row>
    <row r="18" spans="1:5" ht="20.100000000000001" customHeight="1" x14ac:dyDescent="0.25">
      <c r="A18" s="16">
        <v>31212</v>
      </c>
      <c r="B18" s="17" t="s">
        <v>51</v>
      </c>
      <c r="C18" s="25">
        <v>215000</v>
      </c>
      <c r="D18" s="25">
        <v>0</v>
      </c>
      <c r="E18" s="25">
        <f t="shared" si="4"/>
        <v>215000</v>
      </c>
    </row>
    <row r="19" spans="1:5" ht="20.100000000000001" customHeight="1" x14ac:dyDescent="0.25">
      <c r="A19" s="16">
        <v>31213</v>
      </c>
      <c r="B19" s="17" t="s">
        <v>52</v>
      </c>
      <c r="C19" s="25">
        <v>67450</v>
      </c>
      <c r="D19" s="25">
        <v>-17450</v>
      </c>
      <c r="E19" s="25">
        <f t="shared" si="4"/>
        <v>50000</v>
      </c>
    </row>
    <row r="20" spans="1:5" ht="20.100000000000001" customHeight="1" x14ac:dyDescent="0.25">
      <c r="A20" s="16">
        <v>31214</v>
      </c>
      <c r="B20" s="17" t="s">
        <v>53</v>
      </c>
      <c r="C20" s="25">
        <v>25000</v>
      </c>
      <c r="D20" s="25">
        <v>0</v>
      </c>
      <c r="E20" s="25">
        <f t="shared" si="4"/>
        <v>25000</v>
      </c>
    </row>
    <row r="21" spans="1:5" ht="20.100000000000001" customHeight="1" x14ac:dyDescent="0.25">
      <c r="A21" s="16">
        <v>31215</v>
      </c>
      <c r="B21" s="17" t="s">
        <v>54</v>
      </c>
      <c r="C21" s="25">
        <v>15000</v>
      </c>
      <c r="D21" s="25">
        <v>5000</v>
      </c>
      <c r="E21" s="25">
        <f t="shared" si="4"/>
        <v>20000</v>
      </c>
    </row>
    <row r="22" spans="1:5" ht="20.100000000000001" customHeight="1" x14ac:dyDescent="0.25">
      <c r="A22" s="16">
        <v>31216</v>
      </c>
      <c r="B22" s="17" t="s">
        <v>55</v>
      </c>
      <c r="C22" s="25">
        <v>130000</v>
      </c>
      <c r="D22" s="25">
        <v>-5000</v>
      </c>
      <c r="E22" s="25">
        <f t="shared" si="4"/>
        <v>125000</v>
      </c>
    </row>
    <row r="23" spans="1:5" ht="20.100000000000001" customHeight="1" x14ac:dyDescent="0.25">
      <c r="A23" s="16" t="s">
        <v>56</v>
      </c>
      <c r="B23" s="17" t="s">
        <v>57</v>
      </c>
      <c r="C23" s="25">
        <v>290000</v>
      </c>
      <c r="D23" s="25">
        <v>-15000</v>
      </c>
      <c r="E23" s="25">
        <f t="shared" si="4"/>
        <v>275000</v>
      </c>
    </row>
    <row r="24" spans="1:5" ht="20.100000000000001" customHeight="1" x14ac:dyDescent="0.25">
      <c r="A24" s="12">
        <v>313</v>
      </c>
      <c r="B24" s="13" t="s">
        <v>58</v>
      </c>
      <c r="C24" s="23">
        <f>C25</f>
        <v>2030000</v>
      </c>
      <c r="D24" s="23">
        <f t="shared" ref="D24:E24" si="9">D25</f>
        <v>-30000</v>
      </c>
      <c r="E24" s="23">
        <f t="shared" si="9"/>
        <v>2000000</v>
      </c>
    </row>
    <row r="25" spans="1:5" ht="20.100000000000001" customHeight="1" x14ac:dyDescent="0.25">
      <c r="A25" s="14">
        <v>3132</v>
      </c>
      <c r="B25" s="15" t="s">
        <v>59</v>
      </c>
      <c r="C25" s="24">
        <f>SUM(C26:C26)</f>
        <v>2030000</v>
      </c>
      <c r="D25" s="24">
        <f t="shared" ref="D25:E25" si="10">SUM(D26:D26)</f>
        <v>-30000</v>
      </c>
      <c r="E25" s="24">
        <f t="shared" si="10"/>
        <v>2000000</v>
      </c>
    </row>
    <row r="26" spans="1:5" ht="20.100000000000001" customHeight="1" x14ac:dyDescent="0.25">
      <c r="A26" s="16">
        <v>31321</v>
      </c>
      <c r="B26" s="17" t="s">
        <v>59</v>
      </c>
      <c r="C26" s="25">
        <v>2030000</v>
      </c>
      <c r="D26" s="25">
        <v>-30000</v>
      </c>
      <c r="E26" s="25">
        <f t="shared" si="4"/>
        <v>2000000</v>
      </c>
    </row>
    <row r="27" spans="1:5" ht="20.100000000000001" customHeight="1" x14ac:dyDescent="0.25">
      <c r="A27" s="10">
        <v>32</v>
      </c>
      <c r="B27" s="11" t="s">
        <v>60</v>
      </c>
      <c r="C27" s="22">
        <f>C28+C44+C69+C137+C165+C140</f>
        <v>11368087</v>
      </c>
      <c r="D27" s="22">
        <f t="shared" ref="D27:E27" si="11">D28+D44+D69+D137+D165+D140</f>
        <v>337781</v>
      </c>
      <c r="E27" s="22">
        <f t="shared" si="11"/>
        <v>11705868</v>
      </c>
    </row>
    <row r="28" spans="1:5" ht="20.100000000000001" customHeight="1" x14ac:dyDescent="0.25">
      <c r="A28" s="12">
        <v>321</v>
      </c>
      <c r="B28" s="13" t="s">
        <v>61</v>
      </c>
      <c r="C28" s="23">
        <f>C29+C37+C39+C42</f>
        <v>325500</v>
      </c>
      <c r="D28" s="23">
        <f t="shared" ref="D28:E28" si="12">D29+D37+D39+D42</f>
        <v>-37000</v>
      </c>
      <c r="E28" s="23">
        <f t="shared" si="12"/>
        <v>288500</v>
      </c>
    </row>
    <row r="29" spans="1:5" ht="20.100000000000001" customHeight="1" x14ac:dyDescent="0.25">
      <c r="A29" s="14">
        <v>3211</v>
      </c>
      <c r="B29" s="15" t="s">
        <v>62</v>
      </c>
      <c r="C29" s="24">
        <f>SUM(C30:C36)</f>
        <v>51000</v>
      </c>
      <c r="D29" s="24">
        <f t="shared" ref="D29:E29" si="13">SUM(D30:D36)</f>
        <v>-3500</v>
      </c>
      <c r="E29" s="24">
        <f t="shared" si="13"/>
        <v>47500</v>
      </c>
    </row>
    <row r="30" spans="1:5" ht="20.100000000000001" customHeight="1" x14ac:dyDescent="0.25">
      <c r="A30" s="16">
        <v>32111</v>
      </c>
      <c r="B30" s="17" t="s">
        <v>63</v>
      </c>
      <c r="C30" s="25">
        <v>11000</v>
      </c>
      <c r="D30" s="25">
        <v>-1000</v>
      </c>
      <c r="E30" s="25">
        <f t="shared" si="4"/>
        <v>10000</v>
      </c>
    </row>
    <row r="31" spans="1:5" ht="20.100000000000001" customHeight="1" x14ac:dyDescent="0.25">
      <c r="A31" s="16">
        <v>32112</v>
      </c>
      <c r="B31" s="17" t="s">
        <v>64</v>
      </c>
      <c r="C31" s="25">
        <v>11000</v>
      </c>
      <c r="D31" s="25">
        <v>-1000</v>
      </c>
      <c r="E31" s="25">
        <f t="shared" si="4"/>
        <v>10000</v>
      </c>
    </row>
    <row r="32" spans="1:5" ht="20.100000000000001" customHeight="1" x14ac:dyDescent="0.25">
      <c r="A32" s="16">
        <v>32113</v>
      </c>
      <c r="B32" s="17" t="s">
        <v>65</v>
      </c>
      <c r="C32" s="25">
        <v>17000</v>
      </c>
      <c r="D32" s="25">
        <v>-2000</v>
      </c>
      <c r="E32" s="25">
        <f t="shared" si="4"/>
        <v>15000</v>
      </c>
    </row>
    <row r="33" spans="1:5" ht="20.100000000000001" customHeight="1" x14ac:dyDescent="0.25">
      <c r="A33" s="16">
        <v>32114</v>
      </c>
      <c r="B33" s="17" t="s">
        <v>66</v>
      </c>
      <c r="C33" s="25">
        <v>6000</v>
      </c>
      <c r="D33" s="25">
        <v>-2000</v>
      </c>
      <c r="E33" s="25">
        <f t="shared" si="4"/>
        <v>4000</v>
      </c>
    </row>
    <row r="34" spans="1:5" ht="20.100000000000001" customHeight="1" x14ac:dyDescent="0.25">
      <c r="A34" s="16">
        <v>32115</v>
      </c>
      <c r="B34" s="17" t="s">
        <v>67</v>
      </c>
      <c r="C34" s="25">
        <v>2500</v>
      </c>
      <c r="D34" s="25">
        <v>2500</v>
      </c>
      <c r="E34" s="25">
        <f t="shared" si="4"/>
        <v>5000</v>
      </c>
    </row>
    <row r="35" spans="1:5" ht="20.100000000000001" customHeight="1" x14ac:dyDescent="0.25">
      <c r="A35" s="16">
        <v>32116</v>
      </c>
      <c r="B35" s="17" t="s">
        <v>68</v>
      </c>
      <c r="C35" s="25">
        <v>3000</v>
      </c>
      <c r="D35" s="25">
        <v>0</v>
      </c>
      <c r="E35" s="25">
        <f t="shared" si="4"/>
        <v>3000</v>
      </c>
    </row>
    <row r="36" spans="1:5" ht="20.100000000000001" customHeight="1" x14ac:dyDescent="0.25">
      <c r="A36" s="16">
        <v>32119</v>
      </c>
      <c r="B36" s="17" t="s">
        <v>69</v>
      </c>
      <c r="C36" s="25">
        <v>500</v>
      </c>
      <c r="D36" s="25">
        <v>0</v>
      </c>
      <c r="E36" s="25">
        <f t="shared" si="4"/>
        <v>500</v>
      </c>
    </row>
    <row r="37" spans="1:5" ht="20.100000000000001" customHeight="1" x14ac:dyDescent="0.25">
      <c r="A37" s="14">
        <v>3212</v>
      </c>
      <c r="B37" s="15" t="s">
        <v>70</v>
      </c>
      <c r="C37" s="24">
        <f>C38</f>
        <v>235000</v>
      </c>
      <c r="D37" s="24">
        <f t="shared" ref="D37:E37" si="14">D38</f>
        <v>-20000</v>
      </c>
      <c r="E37" s="24">
        <f t="shared" si="14"/>
        <v>215000</v>
      </c>
    </row>
    <row r="38" spans="1:5" ht="20.100000000000001" customHeight="1" x14ac:dyDescent="0.25">
      <c r="A38" s="16">
        <v>32121</v>
      </c>
      <c r="B38" s="17" t="s">
        <v>71</v>
      </c>
      <c r="C38" s="25">
        <v>235000</v>
      </c>
      <c r="D38" s="25">
        <v>-20000</v>
      </c>
      <c r="E38" s="25">
        <f t="shared" si="4"/>
        <v>215000</v>
      </c>
    </row>
    <row r="39" spans="1:5" ht="20.100000000000001" customHeight="1" x14ac:dyDescent="0.25">
      <c r="A39" s="14">
        <v>3213</v>
      </c>
      <c r="B39" s="15" t="s">
        <v>72</v>
      </c>
      <c r="C39" s="24">
        <f>SUM(C40:C41)</f>
        <v>35000</v>
      </c>
      <c r="D39" s="24">
        <f t="shared" ref="D39:E39" si="15">SUM(D40:D41)</f>
        <v>-10000</v>
      </c>
      <c r="E39" s="24">
        <f t="shared" si="15"/>
        <v>25000</v>
      </c>
    </row>
    <row r="40" spans="1:5" ht="20.100000000000001" customHeight="1" x14ac:dyDescent="0.25">
      <c r="A40" s="16">
        <v>32131</v>
      </c>
      <c r="B40" s="17" t="s">
        <v>73</v>
      </c>
      <c r="C40" s="26">
        <v>13000</v>
      </c>
      <c r="D40" s="25">
        <v>0</v>
      </c>
      <c r="E40" s="25">
        <f t="shared" si="4"/>
        <v>13000</v>
      </c>
    </row>
    <row r="41" spans="1:5" ht="20.100000000000001" customHeight="1" x14ac:dyDescent="0.25">
      <c r="A41" s="16">
        <v>32132</v>
      </c>
      <c r="B41" s="17" t="s">
        <v>74</v>
      </c>
      <c r="C41" s="26">
        <v>22000</v>
      </c>
      <c r="D41" s="25">
        <v>-10000</v>
      </c>
      <c r="E41" s="25">
        <f t="shared" si="4"/>
        <v>12000</v>
      </c>
    </row>
    <row r="42" spans="1:5" ht="20.100000000000001" customHeight="1" x14ac:dyDescent="0.25">
      <c r="A42" s="14">
        <v>3214</v>
      </c>
      <c r="B42" s="15" t="s">
        <v>75</v>
      </c>
      <c r="C42" s="24">
        <f>C43</f>
        <v>4500</v>
      </c>
      <c r="D42" s="24">
        <f t="shared" ref="D42:E42" si="16">D43</f>
        <v>-3500</v>
      </c>
      <c r="E42" s="24">
        <f t="shared" si="16"/>
        <v>1000</v>
      </c>
    </row>
    <row r="43" spans="1:5" ht="20.100000000000001" customHeight="1" x14ac:dyDescent="0.25">
      <c r="A43" s="16">
        <v>32141</v>
      </c>
      <c r="B43" s="17" t="s">
        <v>76</v>
      </c>
      <c r="C43" s="25">
        <v>4500</v>
      </c>
      <c r="D43" s="25">
        <v>-3500</v>
      </c>
      <c r="E43" s="25">
        <f t="shared" si="4"/>
        <v>1000</v>
      </c>
    </row>
    <row r="44" spans="1:5" ht="20.100000000000001" customHeight="1" x14ac:dyDescent="0.25">
      <c r="A44" s="12">
        <v>322</v>
      </c>
      <c r="B44" s="13" t="s">
        <v>77</v>
      </c>
      <c r="C44" s="23">
        <f>C45+C53+C56+C61+C64+C67</f>
        <v>875345</v>
      </c>
      <c r="D44" s="23">
        <f t="shared" ref="D44:E44" si="17">D45+D53+D56+D61+D64+D67</f>
        <v>-87493</v>
      </c>
      <c r="E44" s="23">
        <f t="shared" si="17"/>
        <v>787852</v>
      </c>
    </row>
    <row r="45" spans="1:5" ht="20.100000000000001" customHeight="1" x14ac:dyDescent="0.25">
      <c r="A45" s="14">
        <v>3221</v>
      </c>
      <c r="B45" s="15" t="s">
        <v>78</v>
      </c>
      <c r="C45" s="24">
        <f>C46+C47+C48+C50</f>
        <v>158935</v>
      </c>
      <c r="D45" s="24">
        <f t="shared" ref="D45:E45" si="18">D46+D47+D48+D50</f>
        <v>-2390</v>
      </c>
      <c r="E45" s="24">
        <f t="shared" si="18"/>
        <v>156545</v>
      </c>
    </row>
    <row r="46" spans="1:5" ht="20.100000000000001" customHeight="1" x14ac:dyDescent="0.25">
      <c r="A46" s="27">
        <v>32211</v>
      </c>
      <c r="B46" s="28" t="s">
        <v>79</v>
      </c>
      <c r="C46" s="29">
        <v>59750</v>
      </c>
      <c r="D46" s="29">
        <v>0</v>
      </c>
      <c r="E46" s="29">
        <f t="shared" si="4"/>
        <v>59750</v>
      </c>
    </row>
    <row r="47" spans="1:5" ht="20.100000000000001" customHeight="1" x14ac:dyDescent="0.25">
      <c r="A47" s="27">
        <v>32212</v>
      </c>
      <c r="B47" s="28" t="s">
        <v>80</v>
      </c>
      <c r="C47" s="29">
        <v>4780</v>
      </c>
      <c r="D47" s="29">
        <v>-2390</v>
      </c>
      <c r="E47" s="29">
        <f t="shared" si="4"/>
        <v>2390</v>
      </c>
    </row>
    <row r="48" spans="1:5" ht="20.100000000000001" customHeight="1" x14ac:dyDescent="0.25">
      <c r="A48" s="27">
        <v>32214</v>
      </c>
      <c r="B48" s="28" t="s">
        <v>81</v>
      </c>
      <c r="C48" s="29">
        <f>C49</f>
        <v>10755</v>
      </c>
      <c r="D48" s="29">
        <f t="shared" ref="D48:E48" si="19">D49</f>
        <v>0</v>
      </c>
      <c r="E48" s="29">
        <f t="shared" si="19"/>
        <v>10755</v>
      </c>
    </row>
    <row r="49" spans="1:5" ht="20.100000000000001" customHeight="1" x14ac:dyDescent="0.25">
      <c r="A49" s="16">
        <v>3221416</v>
      </c>
      <c r="B49" s="17" t="s">
        <v>82</v>
      </c>
      <c r="C49" s="25">
        <v>10755</v>
      </c>
      <c r="D49" s="25">
        <v>0</v>
      </c>
      <c r="E49" s="25">
        <f t="shared" si="4"/>
        <v>10755</v>
      </c>
    </row>
    <row r="50" spans="1:5" ht="20.100000000000001" customHeight="1" x14ac:dyDescent="0.25">
      <c r="A50" s="27">
        <v>32216</v>
      </c>
      <c r="B50" s="28" t="s">
        <v>83</v>
      </c>
      <c r="C50" s="29">
        <f>SUM(C51:C52)</f>
        <v>83650</v>
      </c>
      <c r="D50" s="29">
        <f t="shared" ref="D50:E50" si="20">SUM(D51:D52)</f>
        <v>0</v>
      </c>
      <c r="E50" s="29">
        <f t="shared" si="20"/>
        <v>83650</v>
      </c>
    </row>
    <row r="51" spans="1:5" ht="20.100000000000001" customHeight="1" x14ac:dyDescent="0.25">
      <c r="A51" s="16">
        <v>3221614</v>
      </c>
      <c r="B51" s="17" t="s">
        <v>84</v>
      </c>
      <c r="C51" s="25">
        <v>47800</v>
      </c>
      <c r="D51" s="25">
        <v>0</v>
      </c>
      <c r="E51" s="25">
        <f t="shared" si="4"/>
        <v>47800</v>
      </c>
    </row>
    <row r="52" spans="1:5" ht="20.100000000000001" customHeight="1" x14ac:dyDescent="0.25">
      <c r="A52" s="16">
        <v>3221615</v>
      </c>
      <c r="B52" s="17" t="s">
        <v>85</v>
      </c>
      <c r="C52" s="25">
        <v>35850</v>
      </c>
      <c r="D52" s="25">
        <v>0</v>
      </c>
      <c r="E52" s="25">
        <f t="shared" si="4"/>
        <v>35850</v>
      </c>
    </row>
    <row r="53" spans="1:5" ht="20.100000000000001" customHeight="1" x14ac:dyDescent="0.25">
      <c r="A53" s="14">
        <v>3222</v>
      </c>
      <c r="B53" s="15" t="s">
        <v>86</v>
      </c>
      <c r="C53" s="24">
        <f>C54</f>
        <v>37000</v>
      </c>
      <c r="D53" s="24">
        <f t="shared" ref="D53:E53" si="21">D54</f>
        <v>0</v>
      </c>
      <c r="E53" s="24">
        <f t="shared" si="21"/>
        <v>37000</v>
      </c>
    </row>
    <row r="54" spans="1:5" ht="20.100000000000001" customHeight="1" x14ac:dyDescent="0.25">
      <c r="A54" s="27">
        <v>32229</v>
      </c>
      <c r="B54" s="28" t="s">
        <v>87</v>
      </c>
      <c r="C54" s="29">
        <f>C55</f>
        <v>37000</v>
      </c>
      <c r="D54" s="29">
        <f>D55</f>
        <v>0</v>
      </c>
      <c r="E54" s="29">
        <f t="shared" si="4"/>
        <v>37000</v>
      </c>
    </row>
    <row r="55" spans="1:5" ht="20.100000000000001" customHeight="1" x14ac:dyDescent="0.25">
      <c r="A55" s="16">
        <v>3222921</v>
      </c>
      <c r="B55" s="17" t="s">
        <v>88</v>
      </c>
      <c r="C55" s="25">
        <v>37000</v>
      </c>
      <c r="D55" s="25">
        <v>0</v>
      </c>
      <c r="E55" s="25">
        <f t="shared" si="4"/>
        <v>37000</v>
      </c>
    </row>
    <row r="56" spans="1:5" ht="20.100000000000001" customHeight="1" x14ac:dyDescent="0.25">
      <c r="A56" s="14">
        <v>3223</v>
      </c>
      <c r="B56" s="15" t="s">
        <v>89</v>
      </c>
      <c r="C56" s="24">
        <f>SUM(C57:C60)</f>
        <v>396505</v>
      </c>
      <c r="D56" s="24">
        <f t="shared" ref="D56:E56" si="22">SUM(D57:D60)</f>
        <v>0</v>
      </c>
      <c r="E56" s="24">
        <f t="shared" si="22"/>
        <v>396505</v>
      </c>
    </row>
    <row r="57" spans="1:5" ht="20.100000000000001" customHeight="1" x14ac:dyDescent="0.25">
      <c r="A57" s="16">
        <v>32231</v>
      </c>
      <c r="B57" s="17" t="s">
        <v>90</v>
      </c>
      <c r="C57" s="25">
        <v>198490</v>
      </c>
      <c r="D57" s="25">
        <v>0</v>
      </c>
      <c r="E57" s="25">
        <f t="shared" si="4"/>
        <v>198490</v>
      </c>
    </row>
    <row r="58" spans="1:5" ht="20.100000000000001" customHeight="1" x14ac:dyDescent="0.25">
      <c r="A58" s="16">
        <v>32232</v>
      </c>
      <c r="B58" s="17" t="s">
        <v>91</v>
      </c>
      <c r="C58" s="25">
        <v>5500</v>
      </c>
      <c r="D58" s="25">
        <v>0</v>
      </c>
      <c r="E58" s="25">
        <f t="shared" si="4"/>
        <v>5500</v>
      </c>
    </row>
    <row r="59" spans="1:5" ht="20.100000000000001" customHeight="1" x14ac:dyDescent="0.25">
      <c r="A59" s="16">
        <v>32233</v>
      </c>
      <c r="B59" s="17" t="s">
        <v>92</v>
      </c>
      <c r="C59" s="25">
        <v>150690</v>
      </c>
      <c r="D59" s="25">
        <v>0</v>
      </c>
      <c r="E59" s="25">
        <f t="shared" si="4"/>
        <v>150690</v>
      </c>
    </row>
    <row r="60" spans="1:5" ht="20.100000000000001" customHeight="1" x14ac:dyDescent="0.25">
      <c r="A60" s="16">
        <v>32234</v>
      </c>
      <c r="B60" s="17" t="s">
        <v>93</v>
      </c>
      <c r="C60" s="25">
        <v>41825</v>
      </c>
      <c r="D60" s="25">
        <v>0</v>
      </c>
      <c r="E60" s="25">
        <f t="shared" si="4"/>
        <v>41825</v>
      </c>
    </row>
    <row r="61" spans="1:5" ht="20.100000000000001" customHeight="1" x14ac:dyDescent="0.25">
      <c r="A61" s="14">
        <v>3224</v>
      </c>
      <c r="B61" s="15" t="s">
        <v>94</v>
      </c>
      <c r="C61" s="24">
        <f>SUM(C62:C63)</f>
        <v>199570</v>
      </c>
      <c r="D61" s="24">
        <f t="shared" ref="D61:E61" si="23">SUM(D62:D63)</f>
        <v>-9875</v>
      </c>
      <c r="E61" s="24">
        <f t="shared" si="23"/>
        <v>189695</v>
      </c>
    </row>
    <row r="62" spans="1:5" ht="20.100000000000001" customHeight="1" x14ac:dyDescent="0.25">
      <c r="A62" s="16">
        <v>32242</v>
      </c>
      <c r="B62" s="17" t="s">
        <v>95</v>
      </c>
      <c r="C62" s="25">
        <v>168500</v>
      </c>
      <c r="D62" s="25">
        <v>-15500</v>
      </c>
      <c r="E62" s="25">
        <f t="shared" si="4"/>
        <v>153000</v>
      </c>
    </row>
    <row r="63" spans="1:5" ht="20.100000000000001" customHeight="1" x14ac:dyDescent="0.25">
      <c r="A63" s="16">
        <v>32244</v>
      </c>
      <c r="B63" s="17" t="s">
        <v>96</v>
      </c>
      <c r="C63" s="25">
        <v>31070</v>
      </c>
      <c r="D63" s="25">
        <v>5625</v>
      </c>
      <c r="E63" s="25">
        <f t="shared" si="4"/>
        <v>36695</v>
      </c>
    </row>
    <row r="64" spans="1:5" ht="20.100000000000001" customHeight="1" x14ac:dyDescent="0.25">
      <c r="A64" s="14">
        <v>3225</v>
      </c>
      <c r="B64" s="15" t="s">
        <v>97</v>
      </c>
      <c r="C64" s="24">
        <f>SUM(C65:C66)</f>
        <v>20000</v>
      </c>
      <c r="D64" s="24">
        <f t="shared" ref="D64:E64" si="24">SUM(D65:D66)</f>
        <v>-15000</v>
      </c>
      <c r="E64" s="24">
        <f t="shared" si="24"/>
        <v>5000</v>
      </c>
    </row>
    <row r="65" spans="1:5" ht="20.100000000000001" customHeight="1" x14ac:dyDescent="0.25">
      <c r="A65" s="16">
        <v>32251</v>
      </c>
      <c r="B65" s="17" t="s">
        <v>98</v>
      </c>
      <c r="C65" s="25">
        <v>20000</v>
      </c>
      <c r="D65" s="25">
        <v>-15000</v>
      </c>
      <c r="E65" s="25">
        <f t="shared" si="4"/>
        <v>5000</v>
      </c>
    </row>
    <row r="66" spans="1:5" ht="20.100000000000001" customHeight="1" x14ac:dyDescent="0.25">
      <c r="A66" s="16">
        <v>32252</v>
      </c>
      <c r="B66" s="17" t="s">
        <v>99</v>
      </c>
      <c r="C66" s="25">
        <v>0</v>
      </c>
      <c r="D66" s="25">
        <v>0</v>
      </c>
      <c r="E66" s="25">
        <f t="shared" si="4"/>
        <v>0</v>
      </c>
    </row>
    <row r="67" spans="1:5" ht="20.100000000000001" customHeight="1" x14ac:dyDescent="0.25">
      <c r="A67" s="14">
        <v>3227</v>
      </c>
      <c r="B67" s="15" t="s">
        <v>100</v>
      </c>
      <c r="C67" s="24">
        <f>C68</f>
        <v>63335</v>
      </c>
      <c r="D67" s="24">
        <f t="shared" ref="D67:E67" si="25">D68</f>
        <v>-60228</v>
      </c>
      <c r="E67" s="24">
        <f t="shared" si="25"/>
        <v>3107</v>
      </c>
    </row>
    <row r="68" spans="1:5" ht="20.100000000000001" customHeight="1" x14ac:dyDescent="0.25">
      <c r="A68" s="16">
        <v>32271</v>
      </c>
      <c r="B68" s="17" t="s">
        <v>100</v>
      </c>
      <c r="C68" s="25">
        <v>63335</v>
      </c>
      <c r="D68" s="25">
        <v>-60228</v>
      </c>
      <c r="E68" s="25">
        <f t="shared" si="4"/>
        <v>3107</v>
      </c>
    </row>
    <row r="69" spans="1:5" ht="20.100000000000001" customHeight="1" x14ac:dyDescent="0.25">
      <c r="A69" s="12">
        <v>323</v>
      </c>
      <c r="B69" s="13" t="s">
        <v>101</v>
      </c>
      <c r="C69" s="23">
        <f>C70+C75+C89+C91+C100+C106+C114+C127+C131</f>
        <v>3048582</v>
      </c>
      <c r="D69" s="23">
        <f t="shared" ref="D69:E69" si="26">D70+D75+D89+D91+D100+D106+D114+D127+D131</f>
        <v>-22168</v>
      </c>
      <c r="E69" s="23">
        <f t="shared" si="26"/>
        <v>3026414</v>
      </c>
    </row>
    <row r="70" spans="1:5" ht="20.100000000000001" customHeight="1" x14ac:dyDescent="0.25">
      <c r="A70" s="14">
        <v>3231</v>
      </c>
      <c r="B70" s="15" t="s">
        <v>102</v>
      </c>
      <c r="C70" s="24">
        <f>SUM(C71:C74)</f>
        <v>120695</v>
      </c>
      <c r="D70" s="24">
        <f t="shared" ref="D70:E70" si="27">SUM(D71:D74)</f>
        <v>-45410</v>
      </c>
      <c r="E70" s="24">
        <f t="shared" si="27"/>
        <v>75285</v>
      </c>
    </row>
    <row r="71" spans="1:5" ht="20.100000000000001" customHeight="1" x14ac:dyDescent="0.25">
      <c r="A71" s="16">
        <v>32311</v>
      </c>
      <c r="B71" s="17" t="s">
        <v>103</v>
      </c>
      <c r="C71" s="25">
        <v>90820</v>
      </c>
      <c r="D71" s="25">
        <v>-45410</v>
      </c>
      <c r="E71" s="25">
        <f t="shared" ref="E71:E133" si="28">C71+D71</f>
        <v>45410</v>
      </c>
    </row>
    <row r="72" spans="1:5" ht="20.100000000000001" customHeight="1" x14ac:dyDescent="0.25">
      <c r="A72" s="16">
        <v>32313</v>
      </c>
      <c r="B72" s="17" t="s">
        <v>104</v>
      </c>
      <c r="C72" s="25">
        <v>29875</v>
      </c>
      <c r="D72" s="25">
        <v>0</v>
      </c>
      <c r="E72" s="25">
        <f t="shared" si="28"/>
        <v>29875</v>
      </c>
    </row>
    <row r="73" spans="1:5" ht="20.100000000000001" customHeight="1" x14ac:dyDescent="0.25">
      <c r="A73" s="16">
        <v>32314</v>
      </c>
      <c r="B73" s="17" t="s">
        <v>105</v>
      </c>
      <c r="C73" s="25">
        <v>0</v>
      </c>
      <c r="D73" s="25">
        <v>0</v>
      </c>
      <c r="E73" s="25">
        <f t="shared" si="28"/>
        <v>0</v>
      </c>
    </row>
    <row r="74" spans="1:5" ht="20.100000000000001" customHeight="1" x14ac:dyDescent="0.25">
      <c r="A74" s="16">
        <v>32319</v>
      </c>
      <c r="B74" s="17" t="s">
        <v>230</v>
      </c>
      <c r="C74" s="25">
        <v>0</v>
      </c>
      <c r="D74" s="25">
        <v>0</v>
      </c>
      <c r="E74" s="25">
        <f t="shared" si="28"/>
        <v>0</v>
      </c>
    </row>
    <row r="75" spans="1:5" ht="20.100000000000001" customHeight="1" x14ac:dyDescent="0.25">
      <c r="A75" s="14">
        <v>3232</v>
      </c>
      <c r="B75" s="15" t="s">
        <v>106</v>
      </c>
      <c r="C75" s="24">
        <f>C76+C80+C84+C87</f>
        <v>565314</v>
      </c>
      <c r="D75" s="24">
        <f t="shared" ref="D75:E75" si="29">D76+D80+D84+D87</f>
        <v>-91381</v>
      </c>
      <c r="E75" s="24">
        <f t="shared" si="29"/>
        <v>473933</v>
      </c>
    </row>
    <row r="76" spans="1:5" ht="20.100000000000001" customHeight="1" x14ac:dyDescent="0.25">
      <c r="A76" s="27">
        <v>32321</v>
      </c>
      <c r="B76" s="28" t="s">
        <v>107</v>
      </c>
      <c r="C76" s="29">
        <f>SUM(C77:C79)</f>
        <v>19120</v>
      </c>
      <c r="D76" s="29">
        <f t="shared" ref="D76:E76" si="30">SUM(D77:D79)</f>
        <v>-16730</v>
      </c>
      <c r="E76" s="29">
        <f t="shared" si="30"/>
        <v>2390</v>
      </c>
    </row>
    <row r="77" spans="1:5" ht="20.100000000000001" customHeight="1" x14ac:dyDescent="0.25">
      <c r="A77" s="16">
        <v>323210</v>
      </c>
      <c r="B77" s="17" t="s">
        <v>108</v>
      </c>
      <c r="C77" s="25">
        <v>19120</v>
      </c>
      <c r="D77" s="25">
        <v>-16730</v>
      </c>
      <c r="E77" s="25">
        <f t="shared" si="28"/>
        <v>2390</v>
      </c>
    </row>
    <row r="78" spans="1:5" ht="20.100000000000001" customHeight="1" x14ac:dyDescent="0.25">
      <c r="A78" s="16">
        <v>3232101</v>
      </c>
      <c r="B78" s="17" t="s">
        <v>109</v>
      </c>
      <c r="C78" s="25">
        <v>0</v>
      </c>
      <c r="D78" s="25">
        <v>0</v>
      </c>
      <c r="E78" s="25">
        <f t="shared" si="28"/>
        <v>0</v>
      </c>
    </row>
    <row r="79" spans="1:5" ht="20.100000000000001" customHeight="1" x14ac:dyDescent="0.25">
      <c r="A79" s="16">
        <v>323211</v>
      </c>
      <c r="B79" s="17" t="s">
        <v>110</v>
      </c>
      <c r="C79" s="25">
        <v>0</v>
      </c>
      <c r="D79" s="25">
        <v>0</v>
      </c>
      <c r="E79" s="25">
        <f t="shared" si="28"/>
        <v>0</v>
      </c>
    </row>
    <row r="80" spans="1:5" ht="20.100000000000001" customHeight="1" x14ac:dyDescent="0.25">
      <c r="A80" s="27">
        <v>32322</v>
      </c>
      <c r="B80" s="28" t="s">
        <v>111</v>
      </c>
      <c r="C80" s="29">
        <f>SUM(C81:C83)</f>
        <v>495406</v>
      </c>
      <c r="D80" s="29">
        <f t="shared" ref="D80:E80" si="31">SUM(D81:D83)</f>
        <v>-74651</v>
      </c>
      <c r="E80" s="29">
        <f t="shared" si="31"/>
        <v>420755</v>
      </c>
    </row>
    <row r="81" spans="1:5" ht="20.100000000000001" customHeight="1" x14ac:dyDescent="0.25">
      <c r="A81" s="16">
        <v>323220</v>
      </c>
      <c r="B81" s="17" t="s">
        <v>112</v>
      </c>
      <c r="C81" s="25">
        <v>455406</v>
      </c>
      <c r="D81" s="9">
        <v>-74651</v>
      </c>
      <c r="E81" s="25">
        <f t="shared" si="28"/>
        <v>380755</v>
      </c>
    </row>
    <row r="82" spans="1:5" ht="20.100000000000001" customHeight="1" x14ac:dyDescent="0.25">
      <c r="A82" s="16">
        <v>323221</v>
      </c>
      <c r="B82" s="17" t="s">
        <v>113</v>
      </c>
      <c r="C82" s="25">
        <v>0</v>
      </c>
      <c r="D82" s="25">
        <v>0</v>
      </c>
      <c r="E82" s="25">
        <f t="shared" si="28"/>
        <v>0</v>
      </c>
    </row>
    <row r="83" spans="1:5" ht="20.100000000000001" customHeight="1" x14ac:dyDescent="0.25">
      <c r="A83" s="16">
        <v>323222</v>
      </c>
      <c r="B83" s="17" t="s">
        <v>114</v>
      </c>
      <c r="C83" s="25">
        <v>40000</v>
      </c>
      <c r="D83" s="25">
        <v>0</v>
      </c>
      <c r="E83" s="25">
        <f t="shared" si="28"/>
        <v>40000</v>
      </c>
    </row>
    <row r="84" spans="1:5" ht="20.100000000000001" customHeight="1" x14ac:dyDescent="0.25">
      <c r="A84" s="27">
        <v>32323</v>
      </c>
      <c r="B84" s="28" t="s">
        <v>115</v>
      </c>
      <c r="C84" s="29">
        <f>SUM(C85:C86)</f>
        <v>50788</v>
      </c>
      <c r="D84" s="29">
        <f t="shared" ref="D84:E84" si="32">SUM(D85:D86)</f>
        <v>0</v>
      </c>
      <c r="E84" s="29">
        <f t="shared" si="32"/>
        <v>50788</v>
      </c>
    </row>
    <row r="85" spans="1:5" ht="20.100000000000001" customHeight="1" x14ac:dyDescent="0.25">
      <c r="A85" s="16">
        <v>323230</v>
      </c>
      <c r="B85" s="17" t="s">
        <v>116</v>
      </c>
      <c r="C85" s="25">
        <v>34058</v>
      </c>
      <c r="D85" s="25">
        <v>0</v>
      </c>
      <c r="E85" s="25">
        <f t="shared" si="28"/>
        <v>34058</v>
      </c>
    </row>
    <row r="86" spans="1:5" ht="20.100000000000001" customHeight="1" x14ac:dyDescent="0.25">
      <c r="A86" s="16">
        <v>323231</v>
      </c>
      <c r="B86" s="17" t="s">
        <v>117</v>
      </c>
      <c r="C86" s="25">
        <v>16730</v>
      </c>
      <c r="D86" s="25">
        <v>0</v>
      </c>
      <c r="E86" s="25">
        <f t="shared" si="28"/>
        <v>16730</v>
      </c>
    </row>
    <row r="87" spans="1:5" ht="20.100000000000001" customHeight="1" x14ac:dyDescent="0.25">
      <c r="A87" s="27">
        <v>32329</v>
      </c>
      <c r="B87" s="28" t="s">
        <v>118</v>
      </c>
      <c r="C87" s="29">
        <f>C88</f>
        <v>0</v>
      </c>
      <c r="D87" s="29">
        <f t="shared" ref="D87:E87" si="33">D88</f>
        <v>0</v>
      </c>
      <c r="E87" s="29">
        <f t="shared" si="33"/>
        <v>0</v>
      </c>
    </row>
    <row r="88" spans="1:5" ht="20.100000000000001" customHeight="1" x14ac:dyDescent="0.25">
      <c r="A88" s="16">
        <v>323290</v>
      </c>
      <c r="B88" s="17" t="s">
        <v>119</v>
      </c>
      <c r="C88" s="25">
        <v>0</v>
      </c>
      <c r="D88" s="25">
        <v>0</v>
      </c>
      <c r="E88" s="25">
        <f t="shared" si="28"/>
        <v>0</v>
      </c>
    </row>
    <row r="89" spans="1:5" ht="20.100000000000001" customHeight="1" x14ac:dyDescent="0.25">
      <c r="A89" s="14">
        <v>3233</v>
      </c>
      <c r="B89" s="15" t="s">
        <v>120</v>
      </c>
      <c r="C89" s="24">
        <f>C90</f>
        <v>29995</v>
      </c>
      <c r="D89" s="24">
        <f t="shared" ref="D89:E89" si="34">D90</f>
        <v>0</v>
      </c>
      <c r="E89" s="24">
        <f t="shared" si="34"/>
        <v>29995</v>
      </c>
    </row>
    <row r="90" spans="1:5" ht="20.100000000000001" customHeight="1" x14ac:dyDescent="0.25">
      <c r="A90" s="16">
        <v>32339</v>
      </c>
      <c r="B90" s="17" t="s">
        <v>121</v>
      </c>
      <c r="C90" s="25">
        <v>29995</v>
      </c>
      <c r="D90" s="25">
        <v>0</v>
      </c>
      <c r="E90" s="25">
        <f t="shared" si="28"/>
        <v>29995</v>
      </c>
    </row>
    <row r="91" spans="1:5" ht="20.100000000000001" customHeight="1" x14ac:dyDescent="0.25">
      <c r="A91" s="14">
        <v>3234</v>
      </c>
      <c r="B91" s="15" t="s">
        <v>122</v>
      </c>
      <c r="C91" s="24">
        <f>SUM(C92:C96)</f>
        <v>409770</v>
      </c>
      <c r="D91" s="24">
        <f t="shared" ref="D91:E91" si="35">SUM(D92:D96)</f>
        <v>19425</v>
      </c>
      <c r="E91" s="24">
        <f t="shared" si="35"/>
        <v>429195</v>
      </c>
    </row>
    <row r="92" spans="1:5" ht="20.100000000000001" customHeight="1" x14ac:dyDescent="0.25">
      <c r="A92" s="16">
        <v>32341</v>
      </c>
      <c r="B92" s="17" t="s">
        <v>123</v>
      </c>
      <c r="C92" s="25">
        <v>25000</v>
      </c>
      <c r="D92" s="25">
        <v>0</v>
      </c>
      <c r="E92" s="25">
        <f t="shared" si="28"/>
        <v>25000</v>
      </c>
    </row>
    <row r="93" spans="1:5" ht="20.100000000000001" customHeight="1" x14ac:dyDescent="0.25">
      <c r="A93" s="16">
        <v>32342</v>
      </c>
      <c r="B93" s="17" t="s">
        <v>124</v>
      </c>
      <c r="C93" s="25">
        <v>161840</v>
      </c>
      <c r="D93" s="25">
        <v>-55985</v>
      </c>
      <c r="E93" s="25">
        <f t="shared" si="28"/>
        <v>105855</v>
      </c>
    </row>
    <row r="94" spans="1:5" ht="20.100000000000001" customHeight="1" x14ac:dyDescent="0.25">
      <c r="A94" s="16">
        <v>32344</v>
      </c>
      <c r="B94" s="17" t="s">
        <v>125</v>
      </c>
      <c r="C94" s="25">
        <v>4780</v>
      </c>
      <c r="D94" s="25">
        <v>-2390</v>
      </c>
      <c r="E94" s="25">
        <f t="shared" si="28"/>
        <v>2390</v>
      </c>
    </row>
    <row r="95" spans="1:5" ht="20.100000000000001" customHeight="1" x14ac:dyDescent="0.25">
      <c r="A95" s="16">
        <v>32347</v>
      </c>
      <c r="B95" s="17" t="s">
        <v>126</v>
      </c>
      <c r="C95" s="25">
        <v>4700</v>
      </c>
      <c r="D95" s="25">
        <v>2800</v>
      </c>
      <c r="E95" s="25">
        <f t="shared" si="28"/>
        <v>7500</v>
      </c>
    </row>
    <row r="96" spans="1:5" ht="20.100000000000001" customHeight="1" x14ac:dyDescent="0.25">
      <c r="A96" s="27">
        <v>32349</v>
      </c>
      <c r="B96" s="28" t="s">
        <v>127</v>
      </c>
      <c r="C96" s="29">
        <f>SUM(C97:C99)</f>
        <v>213450</v>
      </c>
      <c r="D96" s="29">
        <f t="shared" ref="D96:E96" si="36">SUM(D97:D99)</f>
        <v>75000</v>
      </c>
      <c r="E96" s="29">
        <f t="shared" si="36"/>
        <v>288450</v>
      </c>
    </row>
    <row r="97" spans="1:5" ht="20.100000000000001" customHeight="1" x14ac:dyDescent="0.25">
      <c r="A97" s="16">
        <v>323490</v>
      </c>
      <c r="B97" s="17" t="s">
        <v>128</v>
      </c>
      <c r="C97" s="25">
        <v>200000</v>
      </c>
      <c r="D97" s="25">
        <v>75000</v>
      </c>
      <c r="E97" s="25">
        <f t="shared" si="28"/>
        <v>275000</v>
      </c>
    </row>
    <row r="98" spans="1:5" ht="20.100000000000001" customHeight="1" x14ac:dyDescent="0.25">
      <c r="A98" s="16">
        <v>323492</v>
      </c>
      <c r="B98" s="17" t="s">
        <v>129</v>
      </c>
      <c r="C98" s="25">
        <v>11950</v>
      </c>
      <c r="D98" s="25">
        <v>0</v>
      </c>
      <c r="E98" s="25">
        <f t="shared" si="28"/>
        <v>11950</v>
      </c>
    </row>
    <row r="99" spans="1:5" ht="20.100000000000001" customHeight="1" x14ac:dyDescent="0.25">
      <c r="A99" s="16">
        <v>323493</v>
      </c>
      <c r="B99" s="17" t="s">
        <v>130</v>
      </c>
      <c r="C99" s="25">
        <v>1500</v>
      </c>
      <c r="D99" s="25">
        <v>0</v>
      </c>
      <c r="E99" s="25">
        <f t="shared" si="28"/>
        <v>1500</v>
      </c>
    </row>
    <row r="100" spans="1:5" ht="20.100000000000001" customHeight="1" x14ac:dyDescent="0.25">
      <c r="A100" s="14">
        <v>3235</v>
      </c>
      <c r="B100" s="15" t="s">
        <v>131</v>
      </c>
      <c r="C100" s="24">
        <f>SUM(C101:C105)</f>
        <v>413162</v>
      </c>
      <c r="D100" s="24">
        <f t="shared" ref="D100:E100" si="37">SUM(D101:D105)</f>
        <v>10000</v>
      </c>
      <c r="E100" s="24">
        <f t="shared" si="37"/>
        <v>423162</v>
      </c>
    </row>
    <row r="101" spans="1:5" ht="20.100000000000001" customHeight="1" x14ac:dyDescent="0.25">
      <c r="A101" s="16" t="s">
        <v>132</v>
      </c>
      <c r="B101" s="17" t="s">
        <v>133</v>
      </c>
      <c r="C101" s="25">
        <v>0</v>
      </c>
      <c r="D101" s="25">
        <v>0</v>
      </c>
      <c r="E101" s="25">
        <f t="shared" si="28"/>
        <v>0</v>
      </c>
    </row>
    <row r="102" spans="1:5" ht="20.100000000000001" customHeight="1" x14ac:dyDescent="0.25">
      <c r="A102" s="16">
        <v>32353</v>
      </c>
      <c r="B102" s="17" t="s">
        <v>134</v>
      </c>
      <c r="C102" s="25">
        <v>0</v>
      </c>
      <c r="D102" s="25">
        <v>0</v>
      </c>
      <c r="E102" s="25">
        <f t="shared" si="28"/>
        <v>0</v>
      </c>
    </row>
    <row r="103" spans="1:5" ht="20.100000000000001" customHeight="1" x14ac:dyDescent="0.25">
      <c r="A103" s="16">
        <v>32354</v>
      </c>
      <c r="B103" s="17" t="s">
        <v>135</v>
      </c>
      <c r="C103" s="25">
        <v>151822</v>
      </c>
      <c r="D103" s="25">
        <v>0</v>
      </c>
      <c r="E103" s="25">
        <f t="shared" si="28"/>
        <v>151822</v>
      </c>
    </row>
    <row r="104" spans="1:5" ht="20.100000000000001" customHeight="1" x14ac:dyDescent="0.25">
      <c r="A104" s="16">
        <v>32355</v>
      </c>
      <c r="B104" s="17" t="s">
        <v>136</v>
      </c>
      <c r="C104" s="25">
        <v>196340</v>
      </c>
      <c r="D104" s="25">
        <v>0</v>
      </c>
      <c r="E104" s="25">
        <f t="shared" si="28"/>
        <v>196340</v>
      </c>
    </row>
    <row r="105" spans="1:5" ht="20.100000000000001" customHeight="1" x14ac:dyDescent="0.25">
      <c r="A105" s="16">
        <v>32359</v>
      </c>
      <c r="B105" s="17" t="s">
        <v>137</v>
      </c>
      <c r="C105" s="25">
        <v>65000</v>
      </c>
      <c r="D105" s="25">
        <v>10000</v>
      </c>
      <c r="E105" s="25">
        <f t="shared" si="28"/>
        <v>75000</v>
      </c>
    </row>
    <row r="106" spans="1:5" ht="20.100000000000001" customHeight="1" x14ac:dyDescent="0.25">
      <c r="A106" s="14">
        <v>3236</v>
      </c>
      <c r="B106" s="15" t="s">
        <v>138</v>
      </c>
      <c r="C106" s="24">
        <f>C107+C108+C112</f>
        <v>235500</v>
      </c>
      <c r="D106" s="24">
        <f t="shared" ref="D106:E106" si="38">D107+D108+D112</f>
        <v>100000</v>
      </c>
      <c r="E106" s="24">
        <f t="shared" si="38"/>
        <v>335500</v>
      </c>
    </row>
    <row r="107" spans="1:5" ht="20.100000000000001" customHeight="1" x14ac:dyDescent="0.25">
      <c r="A107" s="27">
        <v>32361</v>
      </c>
      <c r="B107" s="28" t="s">
        <v>139</v>
      </c>
      <c r="C107" s="29">
        <v>5000</v>
      </c>
      <c r="D107" s="29">
        <v>0</v>
      </c>
      <c r="E107" s="29">
        <f t="shared" si="28"/>
        <v>5000</v>
      </c>
    </row>
    <row r="108" spans="1:5" ht="20.100000000000001" customHeight="1" x14ac:dyDescent="0.25">
      <c r="A108" s="27">
        <v>32363</v>
      </c>
      <c r="B108" s="28" t="s">
        <v>140</v>
      </c>
      <c r="C108" s="29">
        <f>SUM(C109:C111)</f>
        <v>143000</v>
      </c>
      <c r="D108" s="29">
        <f t="shared" ref="D108:E108" si="39">SUM(D109:D111)</f>
        <v>100000</v>
      </c>
      <c r="E108" s="29">
        <f t="shared" si="39"/>
        <v>243000</v>
      </c>
    </row>
    <row r="109" spans="1:5" ht="20.100000000000001" customHeight="1" x14ac:dyDescent="0.25">
      <c r="A109" s="16">
        <v>323630</v>
      </c>
      <c r="B109" s="17" t="s">
        <v>141</v>
      </c>
      <c r="C109" s="25">
        <v>100000</v>
      </c>
      <c r="D109" s="25">
        <v>50000</v>
      </c>
      <c r="E109" s="25">
        <f t="shared" si="28"/>
        <v>150000</v>
      </c>
    </row>
    <row r="110" spans="1:5" ht="20.100000000000001" customHeight="1" x14ac:dyDescent="0.25">
      <c r="A110" s="16">
        <v>323631</v>
      </c>
      <c r="B110" s="17" t="s">
        <v>142</v>
      </c>
      <c r="C110" s="25">
        <v>30000</v>
      </c>
      <c r="D110" s="25">
        <v>50000</v>
      </c>
      <c r="E110" s="25">
        <f t="shared" si="28"/>
        <v>80000</v>
      </c>
    </row>
    <row r="111" spans="1:5" ht="20.100000000000001" customHeight="1" x14ac:dyDescent="0.25">
      <c r="A111" s="16">
        <v>323632</v>
      </c>
      <c r="B111" s="17" t="s">
        <v>229</v>
      </c>
      <c r="C111" s="25">
        <v>13000</v>
      </c>
      <c r="D111" s="25">
        <v>0</v>
      </c>
      <c r="E111" s="25">
        <f t="shared" si="28"/>
        <v>13000</v>
      </c>
    </row>
    <row r="112" spans="1:5" ht="20.100000000000001" customHeight="1" x14ac:dyDescent="0.25">
      <c r="A112" s="27">
        <v>32369</v>
      </c>
      <c r="B112" s="28" t="s">
        <v>143</v>
      </c>
      <c r="C112" s="29">
        <f>C113</f>
        <v>87500</v>
      </c>
      <c r="D112" s="29">
        <f t="shared" ref="D112:E112" si="40">D113</f>
        <v>0</v>
      </c>
      <c r="E112" s="29">
        <f t="shared" si="40"/>
        <v>87500</v>
      </c>
    </row>
    <row r="113" spans="1:5" ht="20.100000000000001" customHeight="1" x14ac:dyDescent="0.25">
      <c r="A113" s="16">
        <v>323691</v>
      </c>
      <c r="B113" s="17" t="s">
        <v>144</v>
      </c>
      <c r="C113" s="25">
        <v>87500</v>
      </c>
      <c r="D113" s="25">
        <v>0</v>
      </c>
      <c r="E113" s="25">
        <f t="shared" si="28"/>
        <v>87500</v>
      </c>
    </row>
    <row r="114" spans="1:5" ht="20.100000000000001" customHeight="1" x14ac:dyDescent="0.25">
      <c r="A114" s="14">
        <v>3237</v>
      </c>
      <c r="B114" s="15" t="s">
        <v>145</v>
      </c>
      <c r="C114" s="24">
        <f>SUM(C115:C119)</f>
        <v>231510</v>
      </c>
      <c r="D114" s="24">
        <f t="shared" ref="D114:E114" si="41">SUM(D115:D119)</f>
        <v>-10000</v>
      </c>
      <c r="E114" s="24">
        <f t="shared" si="41"/>
        <v>221510</v>
      </c>
    </row>
    <row r="115" spans="1:5" ht="20.100000000000001" customHeight="1" x14ac:dyDescent="0.25">
      <c r="A115" s="16">
        <v>32371</v>
      </c>
      <c r="B115" s="17" t="s">
        <v>146</v>
      </c>
      <c r="C115" s="25">
        <v>4425</v>
      </c>
      <c r="D115" s="25">
        <v>2500</v>
      </c>
      <c r="E115" s="25">
        <f t="shared" si="28"/>
        <v>6925</v>
      </c>
    </row>
    <row r="116" spans="1:5" ht="20.100000000000001" customHeight="1" x14ac:dyDescent="0.25">
      <c r="A116" s="16">
        <v>32372</v>
      </c>
      <c r="B116" s="17" t="s">
        <v>147</v>
      </c>
      <c r="C116" s="25">
        <v>45000</v>
      </c>
      <c r="D116" s="25">
        <v>15000</v>
      </c>
      <c r="E116" s="25">
        <f t="shared" si="28"/>
        <v>60000</v>
      </c>
    </row>
    <row r="117" spans="1:5" ht="20.100000000000001" customHeight="1" x14ac:dyDescent="0.25">
      <c r="A117" s="16">
        <v>32373</v>
      </c>
      <c r="B117" s="17" t="s">
        <v>148</v>
      </c>
      <c r="C117" s="25">
        <v>65000</v>
      </c>
      <c r="D117" s="25">
        <v>0</v>
      </c>
      <c r="E117" s="25">
        <f t="shared" si="28"/>
        <v>65000</v>
      </c>
    </row>
    <row r="118" spans="1:5" ht="20.100000000000001" customHeight="1" x14ac:dyDescent="0.25">
      <c r="A118" s="16">
        <v>32377</v>
      </c>
      <c r="B118" s="17" t="s">
        <v>149</v>
      </c>
      <c r="C118" s="25">
        <v>25000</v>
      </c>
      <c r="D118" s="25">
        <v>35000</v>
      </c>
      <c r="E118" s="25">
        <f t="shared" si="28"/>
        <v>60000</v>
      </c>
    </row>
    <row r="119" spans="1:5" ht="20.100000000000001" customHeight="1" x14ac:dyDescent="0.25">
      <c r="A119" s="27">
        <v>32379</v>
      </c>
      <c r="B119" s="28" t="s">
        <v>150</v>
      </c>
      <c r="C119" s="29">
        <f>SUM(C120:C126)</f>
        <v>92085</v>
      </c>
      <c r="D119" s="29">
        <f t="shared" ref="D119:E119" si="42">SUM(D120:D126)</f>
        <v>-62500</v>
      </c>
      <c r="E119" s="29">
        <f t="shared" si="42"/>
        <v>29585</v>
      </c>
    </row>
    <row r="120" spans="1:5" ht="20.100000000000001" customHeight="1" x14ac:dyDescent="0.25">
      <c r="A120" s="16">
        <v>323791</v>
      </c>
      <c r="B120" s="17" t="s">
        <v>151</v>
      </c>
      <c r="C120" s="25">
        <v>68750</v>
      </c>
      <c r="D120" s="25">
        <v>-62500</v>
      </c>
      <c r="E120" s="25">
        <f t="shared" si="28"/>
        <v>6250</v>
      </c>
    </row>
    <row r="121" spans="1:5" ht="20.100000000000001" customHeight="1" x14ac:dyDescent="0.25">
      <c r="A121" s="16">
        <v>323792</v>
      </c>
      <c r="B121" s="17" t="s">
        <v>152</v>
      </c>
      <c r="C121" s="25">
        <v>0</v>
      </c>
      <c r="D121" s="25">
        <v>0</v>
      </c>
      <c r="E121" s="25">
        <f t="shared" si="28"/>
        <v>0</v>
      </c>
    </row>
    <row r="122" spans="1:5" ht="20.100000000000001" customHeight="1" x14ac:dyDescent="0.25">
      <c r="A122" s="16">
        <v>323793</v>
      </c>
      <c r="B122" s="17" t="s">
        <v>153</v>
      </c>
      <c r="C122" s="25">
        <v>0</v>
      </c>
      <c r="D122" s="25">
        <v>0</v>
      </c>
      <c r="E122" s="25">
        <f t="shared" si="28"/>
        <v>0</v>
      </c>
    </row>
    <row r="123" spans="1:5" ht="20.100000000000001" customHeight="1" x14ac:dyDescent="0.25">
      <c r="A123" s="16">
        <v>323795</v>
      </c>
      <c r="B123" s="17" t="s">
        <v>154</v>
      </c>
      <c r="C123" s="25">
        <v>4000</v>
      </c>
      <c r="D123" s="25">
        <v>0</v>
      </c>
      <c r="E123" s="25">
        <f t="shared" si="28"/>
        <v>4000</v>
      </c>
    </row>
    <row r="124" spans="1:5" ht="20.100000000000001" customHeight="1" x14ac:dyDescent="0.25">
      <c r="A124" s="16">
        <v>323796</v>
      </c>
      <c r="B124" s="17" t="s">
        <v>155</v>
      </c>
      <c r="C124" s="25">
        <v>19335</v>
      </c>
      <c r="D124" s="25">
        <v>0</v>
      </c>
      <c r="E124" s="25">
        <f t="shared" si="28"/>
        <v>19335</v>
      </c>
    </row>
    <row r="125" spans="1:5" ht="20.100000000000001" customHeight="1" x14ac:dyDescent="0.25">
      <c r="A125" s="16">
        <v>323797</v>
      </c>
      <c r="B125" s="17" t="s">
        <v>227</v>
      </c>
      <c r="C125" s="25">
        <v>0</v>
      </c>
      <c r="D125" s="25">
        <v>0</v>
      </c>
      <c r="E125" s="25">
        <f t="shared" si="28"/>
        <v>0</v>
      </c>
    </row>
    <row r="126" spans="1:5" ht="20.100000000000001" customHeight="1" x14ac:dyDescent="0.25">
      <c r="A126" s="16">
        <v>323799</v>
      </c>
      <c r="B126" s="17" t="s">
        <v>156</v>
      </c>
      <c r="C126" s="25">
        <v>0</v>
      </c>
      <c r="D126" s="25">
        <v>0</v>
      </c>
      <c r="E126" s="25">
        <f t="shared" si="28"/>
        <v>0</v>
      </c>
    </row>
    <row r="127" spans="1:5" ht="20.100000000000001" customHeight="1" x14ac:dyDescent="0.25">
      <c r="A127" s="14">
        <v>3238</v>
      </c>
      <c r="B127" s="15" t="s">
        <v>157</v>
      </c>
      <c r="C127" s="24">
        <f>SUM(C128:C130)</f>
        <v>634148</v>
      </c>
      <c r="D127" s="24">
        <f t="shared" ref="D127:E127" si="43">SUM(D128:D130)</f>
        <v>-19657</v>
      </c>
      <c r="E127" s="24">
        <f t="shared" si="43"/>
        <v>614491</v>
      </c>
    </row>
    <row r="128" spans="1:5" ht="20.100000000000001" customHeight="1" x14ac:dyDescent="0.25">
      <c r="A128" s="16">
        <v>32381</v>
      </c>
      <c r="B128" s="17" t="s">
        <v>158</v>
      </c>
      <c r="C128" s="25">
        <v>0</v>
      </c>
      <c r="D128" s="25">
        <v>0</v>
      </c>
      <c r="E128" s="25">
        <f t="shared" si="28"/>
        <v>0</v>
      </c>
    </row>
    <row r="129" spans="1:5" ht="20.100000000000001" customHeight="1" x14ac:dyDescent="0.25">
      <c r="A129" s="16">
        <v>32382</v>
      </c>
      <c r="B129" s="17" t="s">
        <v>159</v>
      </c>
      <c r="C129" s="25">
        <v>398643</v>
      </c>
      <c r="D129" s="25">
        <v>5438</v>
      </c>
      <c r="E129" s="25">
        <f t="shared" si="28"/>
        <v>404081</v>
      </c>
    </row>
    <row r="130" spans="1:5" ht="20.100000000000001" customHeight="1" x14ac:dyDescent="0.25">
      <c r="A130" s="16">
        <v>32389</v>
      </c>
      <c r="B130" s="17" t="s">
        <v>160</v>
      </c>
      <c r="C130" s="25">
        <v>235505</v>
      </c>
      <c r="D130" s="25">
        <v>-25095</v>
      </c>
      <c r="E130" s="25">
        <f>C130+D130</f>
        <v>210410</v>
      </c>
    </row>
    <row r="131" spans="1:5" ht="20.100000000000001" customHeight="1" x14ac:dyDescent="0.25">
      <c r="A131" s="14">
        <v>3239</v>
      </c>
      <c r="B131" s="15" t="s">
        <v>161</v>
      </c>
      <c r="C131" s="24">
        <f>SUM(C132:C136)</f>
        <v>408488</v>
      </c>
      <c r="D131" s="24">
        <f t="shared" ref="D131:E131" si="44">SUM(D132:D136)</f>
        <v>14855</v>
      </c>
      <c r="E131" s="24">
        <f t="shared" si="44"/>
        <v>423343</v>
      </c>
    </row>
    <row r="132" spans="1:5" ht="20.100000000000001" customHeight="1" x14ac:dyDescent="0.25">
      <c r="A132" s="16">
        <v>32391</v>
      </c>
      <c r="B132" s="17" t="s">
        <v>162</v>
      </c>
      <c r="C132" s="25">
        <v>25095</v>
      </c>
      <c r="D132" s="25">
        <v>-13145</v>
      </c>
      <c r="E132" s="25">
        <f t="shared" si="28"/>
        <v>11950</v>
      </c>
    </row>
    <row r="133" spans="1:5" ht="20.100000000000001" customHeight="1" x14ac:dyDescent="0.25">
      <c r="A133" s="16">
        <v>32394</v>
      </c>
      <c r="B133" s="17" t="s">
        <v>163</v>
      </c>
      <c r="C133" s="25">
        <v>0</v>
      </c>
      <c r="D133" s="25">
        <v>3000</v>
      </c>
      <c r="E133" s="25">
        <f t="shared" si="28"/>
        <v>3000</v>
      </c>
    </row>
    <row r="134" spans="1:5" ht="20.100000000000001" customHeight="1" x14ac:dyDescent="0.25">
      <c r="A134" s="16">
        <v>32395</v>
      </c>
      <c r="B134" s="17" t="s">
        <v>164</v>
      </c>
      <c r="C134" s="25">
        <v>198370</v>
      </c>
      <c r="D134" s="25">
        <v>0</v>
      </c>
      <c r="E134" s="25">
        <f t="shared" ref="E134:E199" si="45">C134+D134</f>
        <v>198370</v>
      </c>
    </row>
    <row r="135" spans="1:5" ht="20.100000000000001" customHeight="1" x14ac:dyDescent="0.25">
      <c r="A135" s="16">
        <v>32396</v>
      </c>
      <c r="B135" s="17" t="s">
        <v>165</v>
      </c>
      <c r="C135" s="25">
        <v>74090</v>
      </c>
      <c r="D135" s="25">
        <v>0</v>
      </c>
      <c r="E135" s="25">
        <f t="shared" si="45"/>
        <v>74090</v>
      </c>
    </row>
    <row r="136" spans="1:5" ht="20.100000000000001" customHeight="1" x14ac:dyDescent="0.25">
      <c r="A136" s="16">
        <v>32399</v>
      </c>
      <c r="B136" s="17" t="s">
        <v>166</v>
      </c>
      <c r="C136" s="25">
        <v>110933</v>
      </c>
      <c r="D136" s="25">
        <v>25000</v>
      </c>
      <c r="E136" s="25">
        <f t="shared" si="45"/>
        <v>135933</v>
      </c>
    </row>
    <row r="137" spans="1:5" ht="20.100000000000001" customHeight="1" x14ac:dyDescent="0.25">
      <c r="A137" s="12">
        <v>324</v>
      </c>
      <c r="B137" s="13" t="s">
        <v>167</v>
      </c>
      <c r="C137" s="23">
        <f>C138</f>
        <v>3300</v>
      </c>
      <c r="D137" s="23">
        <f t="shared" ref="D137:E137" si="46">D138</f>
        <v>0</v>
      </c>
      <c r="E137" s="23">
        <f t="shared" si="46"/>
        <v>3300</v>
      </c>
    </row>
    <row r="138" spans="1:5" ht="20.100000000000001" customHeight="1" x14ac:dyDescent="0.25">
      <c r="A138" s="14">
        <v>3241</v>
      </c>
      <c r="B138" s="15" t="s">
        <v>167</v>
      </c>
      <c r="C138" s="24">
        <f>SUM(C139:C139)</f>
        <v>3300</v>
      </c>
      <c r="D138" s="24">
        <f t="shared" ref="D138:E138" si="47">SUM(D139:D139)</f>
        <v>0</v>
      </c>
      <c r="E138" s="24">
        <f t="shared" si="47"/>
        <v>3300</v>
      </c>
    </row>
    <row r="139" spans="1:5" ht="20.100000000000001" customHeight="1" x14ac:dyDescent="0.25">
      <c r="A139" s="16">
        <v>32412</v>
      </c>
      <c r="B139" s="17" t="s">
        <v>168</v>
      </c>
      <c r="C139" s="25">
        <v>3300</v>
      </c>
      <c r="D139" s="25">
        <v>0</v>
      </c>
      <c r="E139" s="25">
        <f t="shared" si="45"/>
        <v>3300</v>
      </c>
    </row>
    <row r="140" spans="1:5" ht="20.100000000000001" customHeight="1" x14ac:dyDescent="0.25">
      <c r="A140" s="12">
        <v>325</v>
      </c>
      <c r="B140" s="13" t="s">
        <v>236</v>
      </c>
      <c r="C140" s="23">
        <f>C141+C163</f>
        <v>6890538</v>
      </c>
      <c r="D140" s="23">
        <f t="shared" ref="D140:E140" si="48">D141+D163</f>
        <v>498462</v>
      </c>
      <c r="E140" s="23">
        <f t="shared" si="48"/>
        <v>7389000</v>
      </c>
    </row>
    <row r="141" spans="1:5" ht="20.100000000000001" customHeight="1" x14ac:dyDescent="0.25">
      <c r="A141" s="14">
        <v>3251</v>
      </c>
      <c r="B141" s="15" t="s">
        <v>237</v>
      </c>
      <c r="C141" s="24">
        <f>C142+C143</f>
        <v>6865538</v>
      </c>
      <c r="D141" s="24">
        <f t="shared" ref="D141:E141" si="49">D142+D143</f>
        <v>498462</v>
      </c>
      <c r="E141" s="24">
        <f t="shared" si="49"/>
        <v>7364000</v>
      </c>
    </row>
    <row r="142" spans="1:5" ht="20.100000000000001" customHeight="1" x14ac:dyDescent="0.25">
      <c r="A142" s="27">
        <v>32511</v>
      </c>
      <c r="B142" s="28" t="s">
        <v>238</v>
      </c>
      <c r="C142" s="29">
        <v>4530000</v>
      </c>
      <c r="D142" s="29">
        <v>445000</v>
      </c>
      <c r="E142" s="29">
        <f t="shared" si="45"/>
        <v>4975000</v>
      </c>
    </row>
    <row r="143" spans="1:5" ht="20.100000000000001" customHeight="1" x14ac:dyDescent="0.25">
      <c r="A143" s="27">
        <v>32513</v>
      </c>
      <c r="B143" s="28" t="s">
        <v>278</v>
      </c>
      <c r="C143" s="29">
        <f>SUM(C144:C162)</f>
        <v>2335538</v>
      </c>
      <c r="D143" s="29">
        <f t="shared" ref="D143:E143" si="50">SUM(D144:D162)</f>
        <v>53462</v>
      </c>
      <c r="E143" s="29">
        <f t="shared" si="50"/>
        <v>2389000</v>
      </c>
    </row>
    <row r="144" spans="1:5" ht="20.100000000000001" customHeight="1" x14ac:dyDescent="0.25">
      <c r="A144" s="16" t="s">
        <v>241</v>
      </c>
      <c r="B144" s="17" t="s">
        <v>242</v>
      </c>
      <c r="C144" s="25">
        <v>165900</v>
      </c>
      <c r="D144" s="25">
        <v>11025</v>
      </c>
      <c r="E144" s="25">
        <f t="shared" si="45"/>
        <v>176925</v>
      </c>
    </row>
    <row r="145" spans="1:5" ht="20.100000000000001" customHeight="1" x14ac:dyDescent="0.25">
      <c r="A145" s="16" t="s">
        <v>243</v>
      </c>
      <c r="B145" s="17" t="s">
        <v>244</v>
      </c>
      <c r="C145" s="25">
        <v>62000</v>
      </c>
      <c r="D145" s="25">
        <v>0</v>
      </c>
      <c r="E145" s="25">
        <f t="shared" si="45"/>
        <v>62000</v>
      </c>
    </row>
    <row r="146" spans="1:5" ht="20.100000000000001" customHeight="1" x14ac:dyDescent="0.25">
      <c r="A146" s="16" t="s">
        <v>245</v>
      </c>
      <c r="B146" s="17" t="s">
        <v>246</v>
      </c>
      <c r="C146" s="25">
        <v>40625</v>
      </c>
      <c r="D146" s="25">
        <v>-2750</v>
      </c>
      <c r="E146" s="25">
        <f t="shared" si="45"/>
        <v>37875</v>
      </c>
    </row>
    <row r="147" spans="1:5" ht="20.100000000000001" customHeight="1" x14ac:dyDescent="0.25">
      <c r="A147" s="16" t="s">
        <v>247</v>
      </c>
      <c r="B147" s="17" t="s">
        <v>248</v>
      </c>
      <c r="C147" s="25">
        <v>367500</v>
      </c>
      <c r="D147" s="25">
        <v>4375</v>
      </c>
      <c r="E147" s="25">
        <f t="shared" si="45"/>
        <v>371875</v>
      </c>
    </row>
    <row r="148" spans="1:5" ht="20.100000000000001" customHeight="1" x14ac:dyDescent="0.25">
      <c r="A148" s="16" t="s">
        <v>249</v>
      </c>
      <c r="B148" s="17" t="s">
        <v>250</v>
      </c>
      <c r="C148" s="25">
        <v>165000</v>
      </c>
      <c r="D148" s="25">
        <v>125</v>
      </c>
      <c r="E148" s="25">
        <f t="shared" si="45"/>
        <v>165125</v>
      </c>
    </row>
    <row r="149" spans="1:5" ht="20.100000000000001" customHeight="1" x14ac:dyDescent="0.25">
      <c r="A149" s="16" t="s">
        <v>251</v>
      </c>
      <c r="B149" s="17" t="s">
        <v>252</v>
      </c>
      <c r="C149" s="25">
        <v>3250</v>
      </c>
      <c r="D149" s="25">
        <v>0</v>
      </c>
      <c r="E149" s="25">
        <f t="shared" si="45"/>
        <v>3250</v>
      </c>
    </row>
    <row r="150" spans="1:5" ht="20.100000000000001" customHeight="1" x14ac:dyDescent="0.25">
      <c r="A150" s="16" t="s">
        <v>253</v>
      </c>
      <c r="B150" s="17" t="s">
        <v>254</v>
      </c>
      <c r="C150" s="25">
        <v>32500</v>
      </c>
      <c r="D150" s="25">
        <v>0</v>
      </c>
      <c r="E150" s="25">
        <f t="shared" si="45"/>
        <v>32500</v>
      </c>
    </row>
    <row r="151" spans="1:5" ht="20.100000000000001" customHeight="1" x14ac:dyDescent="0.25">
      <c r="A151" s="16" t="s">
        <v>255</v>
      </c>
      <c r="B151" s="17" t="s">
        <v>256</v>
      </c>
      <c r="C151" s="25">
        <v>32500</v>
      </c>
      <c r="D151" s="25">
        <v>0</v>
      </c>
      <c r="E151" s="25">
        <f t="shared" si="45"/>
        <v>32500</v>
      </c>
    </row>
    <row r="152" spans="1:5" ht="20.100000000000001" customHeight="1" x14ac:dyDescent="0.25">
      <c r="A152" s="16" t="s">
        <v>257</v>
      </c>
      <c r="B152" s="17" t="s">
        <v>258</v>
      </c>
      <c r="C152" s="25">
        <v>31500</v>
      </c>
      <c r="D152" s="25">
        <v>0</v>
      </c>
      <c r="E152" s="25">
        <f t="shared" si="45"/>
        <v>31500</v>
      </c>
    </row>
    <row r="153" spans="1:5" ht="20.100000000000001" customHeight="1" x14ac:dyDescent="0.25">
      <c r="A153" s="16" t="s">
        <v>259</v>
      </c>
      <c r="B153" s="17" t="s">
        <v>260</v>
      </c>
      <c r="C153" s="25">
        <v>159375</v>
      </c>
      <c r="D153" s="25">
        <v>3125</v>
      </c>
      <c r="E153" s="25">
        <f t="shared" si="45"/>
        <v>162500</v>
      </c>
    </row>
    <row r="154" spans="1:5" ht="20.100000000000001" customHeight="1" x14ac:dyDescent="0.25">
      <c r="A154" s="16" t="s">
        <v>261</v>
      </c>
      <c r="B154" s="17" t="s">
        <v>262</v>
      </c>
      <c r="C154" s="25">
        <v>6000</v>
      </c>
      <c r="D154" s="25">
        <v>0</v>
      </c>
      <c r="E154" s="25">
        <f t="shared" si="45"/>
        <v>6000</v>
      </c>
    </row>
    <row r="155" spans="1:5" ht="20.100000000000001" customHeight="1" x14ac:dyDescent="0.25">
      <c r="A155" s="16" t="s">
        <v>263</v>
      </c>
      <c r="B155" s="17" t="s">
        <v>264</v>
      </c>
      <c r="C155" s="25">
        <v>28500</v>
      </c>
      <c r="D155" s="25">
        <v>5000</v>
      </c>
      <c r="E155" s="25">
        <f t="shared" si="45"/>
        <v>33500</v>
      </c>
    </row>
    <row r="156" spans="1:5" ht="20.100000000000001" customHeight="1" x14ac:dyDescent="0.25">
      <c r="A156" s="16" t="s">
        <v>265</v>
      </c>
      <c r="B156" s="17" t="s">
        <v>266</v>
      </c>
      <c r="C156" s="25">
        <v>822813</v>
      </c>
      <c r="D156" s="25">
        <v>-3438</v>
      </c>
      <c r="E156" s="25">
        <f t="shared" si="45"/>
        <v>819375</v>
      </c>
    </row>
    <row r="157" spans="1:5" ht="20.100000000000001" customHeight="1" x14ac:dyDescent="0.25">
      <c r="A157" s="16" t="s">
        <v>277</v>
      </c>
      <c r="B157" s="17" t="s">
        <v>281</v>
      </c>
      <c r="C157" s="25">
        <v>23750</v>
      </c>
      <c r="D157" s="25">
        <v>0</v>
      </c>
      <c r="E157" s="25">
        <f t="shared" si="45"/>
        <v>23750</v>
      </c>
    </row>
    <row r="158" spans="1:5" ht="20.100000000000001" customHeight="1" x14ac:dyDescent="0.25">
      <c r="A158" s="16" t="s">
        <v>267</v>
      </c>
      <c r="B158" s="17" t="s">
        <v>268</v>
      </c>
      <c r="C158" s="25">
        <v>23750</v>
      </c>
      <c r="D158" s="25">
        <v>0</v>
      </c>
      <c r="E158" s="25">
        <f t="shared" si="45"/>
        <v>23750</v>
      </c>
    </row>
    <row r="159" spans="1:5" ht="20.100000000000001" customHeight="1" x14ac:dyDescent="0.25">
      <c r="A159" s="16" t="s">
        <v>269</v>
      </c>
      <c r="B159" s="17" t="s">
        <v>270</v>
      </c>
      <c r="C159" s="25">
        <v>29875</v>
      </c>
      <c r="D159" s="25">
        <v>0</v>
      </c>
      <c r="E159" s="25">
        <f t="shared" si="45"/>
        <v>29875</v>
      </c>
    </row>
    <row r="160" spans="1:5" ht="20.100000000000001" customHeight="1" x14ac:dyDescent="0.25">
      <c r="A160" s="16" t="s">
        <v>271</v>
      </c>
      <c r="B160" s="17" t="s">
        <v>272</v>
      </c>
      <c r="C160" s="25">
        <v>245000</v>
      </c>
      <c r="D160" s="25">
        <v>32500</v>
      </c>
      <c r="E160" s="25">
        <f t="shared" si="45"/>
        <v>277500</v>
      </c>
    </row>
    <row r="161" spans="1:5" ht="20.100000000000001" customHeight="1" x14ac:dyDescent="0.25">
      <c r="A161" s="16" t="s">
        <v>273</v>
      </c>
      <c r="B161" s="17" t="s">
        <v>274</v>
      </c>
      <c r="C161" s="25">
        <v>30000</v>
      </c>
      <c r="D161" s="25">
        <v>0</v>
      </c>
      <c r="E161" s="25">
        <f t="shared" si="45"/>
        <v>30000</v>
      </c>
    </row>
    <row r="162" spans="1:5" ht="20.100000000000001" customHeight="1" x14ac:dyDescent="0.25">
      <c r="A162" s="16" t="s">
        <v>275</v>
      </c>
      <c r="B162" s="17" t="s">
        <v>276</v>
      </c>
      <c r="C162" s="25">
        <v>65700</v>
      </c>
      <c r="D162" s="25">
        <v>3500</v>
      </c>
      <c r="E162" s="25">
        <f t="shared" si="45"/>
        <v>69200</v>
      </c>
    </row>
    <row r="163" spans="1:5" ht="20.100000000000001" customHeight="1" x14ac:dyDescent="0.25">
      <c r="A163" s="14">
        <v>3252</v>
      </c>
      <c r="B163" s="15" t="s">
        <v>282</v>
      </c>
      <c r="C163" s="24">
        <f>C164</f>
        <v>25000</v>
      </c>
      <c r="D163" s="24">
        <f t="shared" ref="D163:E163" si="51">D164</f>
        <v>0</v>
      </c>
      <c r="E163" s="24">
        <f t="shared" si="51"/>
        <v>25000</v>
      </c>
    </row>
    <row r="164" spans="1:5" ht="20.100000000000001" customHeight="1" x14ac:dyDescent="0.25">
      <c r="A164" s="16">
        <v>32521</v>
      </c>
      <c r="B164" s="17" t="s">
        <v>283</v>
      </c>
      <c r="C164" s="25">
        <v>25000</v>
      </c>
      <c r="D164" s="25">
        <v>0</v>
      </c>
      <c r="E164" s="25">
        <f t="shared" si="45"/>
        <v>25000</v>
      </c>
    </row>
    <row r="165" spans="1:5" ht="20.100000000000001" customHeight="1" x14ac:dyDescent="0.25">
      <c r="A165" s="12">
        <v>329</v>
      </c>
      <c r="B165" s="13" t="s">
        <v>169</v>
      </c>
      <c r="C165" s="23">
        <f>C168+C173+C175+C179+C185+C187+C166</f>
        <v>224822</v>
      </c>
      <c r="D165" s="23">
        <f t="shared" ref="D165:E165" si="52">D168+D173+D175+D179+D185+D187+D166</f>
        <v>-14020</v>
      </c>
      <c r="E165" s="23">
        <f t="shared" si="52"/>
        <v>210802</v>
      </c>
    </row>
    <row r="166" spans="1:5" ht="20.100000000000001" customHeight="1" x14ac:dyDescent="0.25">
      <c r="A166" s="14">
        <v>3291</v>
      </c>
      <c r="B166" s="15" t="s">
        <v>170</v>
      </c>
      <c r="C166" s="24">
        <f>SUM(C167:C167)</f>
        <v>11000</v>
      </c>
      <c r="D166" s="24">
        <f t="shared" ref="D166:E166" si="53">SUM(D167:D167)</f>
        <v>0</v>
      </c>
      <c r="E166" s="24">
        <f t="shared" si="53"/>
        <v>11000</v>
      </c>
    </row>
    <row r="167" spans="1:5" ht="20.100000000000001" customHeight="1" x14ac:dyDescent="0.25">
      <c r="A167" s="16">
        <v>32911</v>
      </c>
      <c r="B167" s="17" t="s">
        <v>171</v>
      </c>
      <c r="C167" s="25">
        <v>11000</v>
      </c>
      <c r="D167" s="25">
        <v>0</v>
      </c>
      <c r="E167" s="25">
        <f t="shared" si="45"/>
        <v>11000</v>
      </c>
    </row>
    <row r="168" spans="1:5" ht="20.100000000000001" customHeight="1" x14ac:dyDescent="0.25">
      <c r="A168" s="14">
        <v>3292</v>
      </c>
      <c r="B168" s="15" t="s">
        <v>172</v>
      </c>
      <c r="C168" s="24">
        <f>SUM(C169:C172)</f>
        <v>86000</v>
      </c>
      <c r="D168" s="24">
        <f t="shared" ref="D168:E168" si="54">SUM(D169:D172)</f>
        <v>0</v>
      </c>
      <c r="E168" s="24">
        <f t="shared" si="54"/>
        <v>86000</v>
      </c>
    </row>
    <row r="169" spans="1:5" ht="20.100000000000001" customHeight="1" x14ac:dyDescent="0.25">
      <c r="A169" s="16">
        <v>32921</v>
      </c>
      <c r="B169" s="17" t="s">
        <v>173</v>
      </c>
      <c r="C169" s="25">
        <v>19600</v>
      </c>
      <c r="D169" s="25">
        <v>0</v>
      </c>
      <c r="E169" s="25">
        <f t="shared" si="45"/>
        <v>19600</v>
      </c>
    </row>
    <row r="170" spans="1:5" ht="20.100000000000001" customHeight="1" x14ac:dyDescent="0.25">
      <c r="A170" s="16">
        <v>32922</v>
      </c>
      <c r="B170" s="17" t="s">
        <v>174</v>
      </c>
      <c r="C170" s="25">
        <v>43500</v>
      </c>
      <c r="D170" s="25">
        <v>0</v>
      </c>
      <c r="E170" s="25">
        <f t="shared" si="45"/>
        <v>43500</v>
      </c>
    </row>
    <row r="171" spans="1:5" ht="20.100000000000001" customHeight="1" x14ac:dyDescent="0.25">
      <c r="A171" s="16">
        <v>32923</v>
      </c>
      <c r="B171" s="17" t="s">
        <v>175</v>
      </c>
      <c r="C171" s="25">
        <v>6300</v>
      </c>
      <c r="D171" s="25">
        <v>0</v>
      </c>
      <c r="E171" s="25">
        <f t="shared" si="45"/>
        <v>6300</v>
      </c>
    </row>
    <row r="172" spans="1:5" ht="20.100000000000001" customHeight="1" x14ac:dyDescent="0.25">
      <c r="A172" s="16">
        <v>32924</v>
      </c>
      <c r="B172" s="17" t="s">
        <v>176</v>
      </c>
      <c r="C172" s="25">
        <v>16600</v>
      </c>
      <c r="D172" s="25">
        <v>0</v>
      </c>
      <c r="E172" s="25">
        <f t="shared" si="45"/>
        <v>16600</v>
      </c>
    </row>
    <row r="173" spans="1:5" ht="20.100000000000001" customHeight="1" x14ac:dyDescent="0.25">
      <c r="A173" s="14">
        <v>3293</v>
      </c>
      <c r="B173" s="15" t="s">
        <v>177</v>
      </c>
      <c r="C173" s="24">
        <f>C174</f>
        <v>21875</v>
      </c>
      <c r="D173" s="24">
        <f t="shared" ref="D173:E173" si="55">D174</f>
        <v>0</v>
      </c>
      <c r="E173" s="24">
        <f t="shared" si="55"/>
        <v>21875</v>
      </c>
    </row>
    <row r="174" spans="1:5" ht="20.100000000000001" customHeight="1" x14ac:dyDescent="0.25">
      <c r="A174" s="16">
        <v>32931</v>
      </c>
      <c r="B174" s="17" t="s">
        <v>177</v>
      </c>
      <c r="C174" s="25">
        <v>21875</v>
      </c>
      <c r="D174" s="25">
        <v>0</v>
      </c>
      <c r="E174" s="25">
        <f t="shared" si="45"/>
        <v>21875</v>
      </c>
    </row>
    <row r="175" spans="1:5" ht="20.100000000000001" customHeight="1" x14ac:dyDescent="0.25">
      <c r="A175" s="14">
        <v>3294</v>
      </c>
      <c r="B175" s="15" t="s">
        <v>178</v>
      </c>
      <c r="C175" s="24">
        <f>SUM(C176:C178)</f>
        <v>9000</v>
      </c>
      <c r="D175" s="24">
        <f t="shared" ref="D175:E175" si="56">SUM(D176:D178)</f>
        <v>0</v>
      </c>
      <c r="E175" s="24">
        <f t="shared" si="56"/>
        <v>9000</v>
      </c>
    </row>
    <row r="176" spans="1:5" ht="20.100000000000001" customHeight="1" x14ac:dyDescent="0.25">
      <c r="A176" s="16">
        <v>32941</v>
      </c>
      <c r="B176" s="17" t="s">
        <v>179</v>
      </c>
      <c r="C176" s="25">
        <v>8000</v>
      </c>
      <c r="D176" s="25">
        <v>0</v>
      </c>
      <c r="E176" s="25">
        <f t="shared" si="45"/>
        <v>8000</v>
      </c>
    </row>
    <row r="177" spans="1:5" ht="20.100000000000001" customHeight="1" x14ac:dyDescent="0.25">
      <c r="A177" s="16">
        <v>32942</v>
      </c>
      <c r="B177" s="17" t="s">
        <v>180</v>
      </c>
      <c r="C177" s="25">
        <v>0</v>
      </c>
      <c r="D177" s="25">
        <v>0</v>
      </c>
      <c r="E177" s="25">
        <f t="shared" si="45"/>
        <v>0</v>
      </c>
    </row>
    <row r="178" spans="1:5" ht="20.100000000000001" customHeight="1" x14ac:dyDescent="0.25">
      <c r="A178" s="16">
        <v>32943</v>
      </c>
      <c r="B178" s="17" t="s">
        <v>181</v>
      </c>
      <c r="C178" s="25">
        <v>1000</v>
      </c>
      <c r="D178" s="25">
        <v>0</v>
      </c>
      <c r="E178" s="25">
        <f t="shared" si="45"/>
        <v>1000</v>
      </c>
    </row>
    <row r="179" spans="1:5" ht="20.100000000000001" customHeight="1" x14ac:dyDescent="0.25">
      <c r="A179" s="14">
        <v>3295</v>
      </c>
      <c r="B179" s="15" t="s">
        <v>182</v>
      </c>
      <c r="C179" s="24">
        <f>SUM(C180:C184)</f>
        <v>4000</v>
      </c>
      <c r="D179" s="24">
        <f t="shared" ref="D179:E179" si="57">SUM(D180:D184)</f>
        <v>-500</v>
      </c>
      <c r="E179" s="24">
        <f t="shared" si="57"/>
        <v>3500</v>
      </c>
    </row>
    <row r="180" spans="1:5" ht="20.100000000000001" customHeight="1" x14ac:dyDescent="0.25">
      <c r="A180" s="16">
        <v>32951</v>
      </c>
      <c r="B180" s="17" t="s">
        <v>183</v>
      </c>
      <c r="C180" s="25">
        <v>0</v>
      </c>
      <c r="D180" s="25">
        <v>0</v>
      </c>
      <c r="E180" s="25">
        <f t="shared" si="45"/>
        <v>0</v>
      </c>
    </row>
    <row r="181" spans="1:5" ht="20.100000000000001" customHeight="1" x14ac:dyDescent="0.25">
      <c r="A181" s="16">
        <v>32952</v>
      </c>
      <c r="B181" s="17" t="s">
        <v>184</v>
      </c>
      <c r="C181" s="25">
        <v>2500</v>
      </c>
      <c r="D181" s="25">
        <v>-2000</v>
      </c>
      <c r="E181" s="25">
        <f t="shared" si="45"/>
        <v>500</v>
      </c>
    </row>
    <row r="182" spans="1:5" ht="20.100000000000001" customHeight="1" x14ac:dyDescent="0.25">
      <c r="A182" s="16">
        <v>32953</v>
      </c>
      <c r="B182" s="17" t="s">
        <v>185</v>
      </c>
      <c r="C182" s="25">
        <v>1000</v>
      </c>
      <c r="D182" s="25">
        <v>1500</v>
      </c>
      <c r="E182" s="25">
        <f t="shared" si="45"/>
        <v>2500</v>
      </c>
    </row>
    <row r="183" spans="1:5" ht="20.100000000000001" customHeight="1" x14ac:dyDescent="0.25">
      <c r="A183" s="16">
        <v>32955</v>
      </c>
      <c r="B183" s="17" t="s">
        <v>186</v>
      </c>
      <c r="C183" s="25">
        <v>0</v>
      </c>
      <c r="D183" s="25">
        <v>0</v>
      </c>
      <c r="E183" s="25">
        <f t="shared" si="45"/>
        <v>0</v>
      </c>
    </row>
    <row r="184" spans="1:5" ht="20.100000000000001" customHeight="1" x14ac:dyDescent="0.25">
      <c r="A184" s="16">
        <v>32959</v>
      </c>
      <c r="B184" s="17" t="s">
        <v>187</v>
      </c>
      <c r="C184" s="25">
        <v>500</v>
      </c>
      <c r="D184" s="25">
        <v>0</v>
      </c>
      <c r="E184" s="25">
        <f t="shared" si="45"/>
        <v>500</v>
      </c>
    </row>
    <row r="185" spans="1:5" ht="20.100000000000001" customHeight="1" x14ac:dyDescent="0.25">
      <c r="A185" s="14">
        <v>3296</v>
      </c>
      <c r="B185" s="15" t="s">
        <v>188</v>
      </c>
      <c r="C185" s="24">
        <f>C186</f>
        <v>12000</v>
      </c>
      <c r="D185" s="24">
        <f t="shared" ref="D185:E185" si="58">D186</f>
        <v>-5500</v>
      </c>
      <c r="E185" s="24">
        <f t="shared" si="58"/>
        <v>6500</v>
      </c>
    </row>
    <row r="186" spans="1:5" ht="20.100000000000001" customHeight="1" x14ac:dyDescent="0.25">
      <c r="A186" s="16">
        <v>32961</v>
      </c>
      <c r="B186" s="17" t="s">
        <v>188</v>
      </c>
      <c r="C186" s="25">
        <v>12000</v>
      </c>
      <c r="D186" s="25">
        <v>-5500</v>
      </c>
      <c r="E186" s="25">
        <f t="shared" si="45"/>
        <v>6500</v>
      </c>
    </row>
    <row r="187" spans="1:5" ht="20.100000000000001" customHeight="1" x14ac:dyDescent="0.25">
      <c r="A187" s="14">
        <v>3299</v>
      </c>
      <c r="B187" s="15" t="s">
        <v>169</v>
      </c>
      <c r="C187" s="24">
        <f>SUM(C188:C189)</f>
        <v>80947</v>
      </c>
      <c r="D187" s="24">
        <f t="shared" ref="D187:E187" si="59">SUM(D188:D189)</f>
        <v>-8020</v>
      </c>
      <c r="E187" s="24">
        <f t="shared" si="59"/>
        <v>72927</v>
      </c>
    </row>
    <row r="188" spans="1:5" ht="20.100000000000001" customHeight="1" x14ac:dyDescent="0.25">
      <c r="A188" s="16">
        <v>32991</v>
      </c>
      <c r="B188" s="17" t="s">
        <v>189</v>
      </c>
      <c r="C188" s="25">
        <v>1000</v>
      </c>
      <c r="D188" s="25">
        <v>0</v>
      </c>
      <c r="E188" s="25">
        <f t="shared" si="45"/>
        <v>1000</v>
      </c>
    </row>
    <row r="189" spans="1:5" ht="20.100000000000001" customHeight="1" x14ac:dyDescent="0.25">
      <c r="A189" s="16">
        <v>32999</v>
      </c>
      <c r="B189" s="17" t="s">
        <v>169</v>
      </c>
      <c r="C189" s="25">
        <v>79947</v>
      </c>
      <c r="D189" s="25">
        <v>-8020</v>
      </c>
      <c r="E189" s="25">
        <f t="shared" si="45"/>
        <v>71927</v>
      </c>
    </row>
    <row r="190" spans="1:5" ht="20.100000000000001" customHeight="1" x14ac:dyDescent="0.25">
      <c r="A190" s="10">
        <v>34</v>
      </c>
      <c r="B190" s="11" t="s">
        <v>190</v>
      </c>
      <c r="C190" s="22">
        <f>C191</f>
        <v>18100</v>
      </c>
      <c r="D190" s="22">
        <f t="shared" ref="D190:E190" si="60">D191</f>
        <v>5500</v>
      </c>
      <c r="E190" s="22">
        <f t="shared" si="60"/>
        <v>23600</v>
      </c>
    </row>
    <row r="191" spans="1:5" ht="20.100000000000001" customHeight="1" x14ac:dyDescent="0.25">
      <c r="A191" s="12">
        <v>343</v>
      </c>
      <c r="B191" s="13" t="s">
        <v>191</v>
      </c>
      <c r="C191" s="23">
        <f>C192+C195+C197</f>
        <v>18100</v>
      </c>
      <c r="D191" s="23">
        <f t="shared" ref="D191:E191" si="61">D192+D195+D197</f>
        <v>5500</v>
      </c>
      <c r="E191" s="23">
        <f t="shared" si="61"/>
        <v>23600</v>
      </c>
    </row>
    <row r="192" spans="1:5" ht="20.100000000000001" customHeight="1" x14ac:dyDescent="0.25">
      <c r="A192" s="14">
        <v>3431</v>
      </c>
      <c r="B192" s="15" t="s">
        <v>192</v>
      </c>
      <c r="C192" s="24">
        <f>SUM(C193:C194)</f>
        <v>13500</v>
      </c>
      <c r="D192" s="24">
        <f t="shared" ref="D192:E192" si="62">SUM(D193:D194)</f>
        <v>8500</v>
      </c>
      <c r="E192" s="24">
        <f t="shared" si="62"/>
        <v>22000</v>
      </c>
    </row>
    <row r="193" spans="1:5" ht="20.100000000000001" customHeight="1" x14ac:dyDescent="0.25">
      <c r="A193" s="16">
        <v>34311</v>
      </c>
      <c r="B193" s="17" t="s">
        <v>193</v>
      </c>
      <c r="C193" s="25">
        <v>7500</v>
      </c>
      <c r="D193" s="25">
        <v>5000</v>
      </c>
      <c r="E193" s="25">
        <f t="shared" si="45"/>
        <v>12500</v>
      </c>
    </row>
    <row r="194" spans="1:5" ht="20.100000000000001" customHeight="1" x14ac:dyDescent="0.25">
      <c r="A194" s="16">
        <v>34312</v>
      </c>
      <c r="B194" s="17" t="s">
        <v>194</v>
      </c>
      <c r="C194" s="25">
        <v>6000</v>
      </c>
      <c r="D194" s="25">
        <v>3500</v>
      </c>
      <c r="E194" s="25">
        <f t="shared" si="45"/>
        <v>9500</v>
      </c>
    </row>
    <row r="195" spans="1:5" ht="20.100000000000001" customHeight="1" x14ac:dyDescent="0.25">
      <c r="A195" s="14">
        <v>3432</v>
      </c>
      <c r="B195" s="15" t="s">
        <v>228</v>
      </c>
      <c r="C195" s="24">
        <f>C196</f>
        <v>0</v>
      </c>
      <c r="D195" s="24">
        <f t="shared" ref="D195:E195" si="63">D196</f>
        <v>500</v>
      </c>
      <c r="E195" s="24">
        <f t="shared" si="63"/>
        <v>500</v>
      </c>
    </row>
    <row r="196" spans="1:5" ht="20.100000000000001" customHeight="1" x14ac:dyDescent="0.25">
      <c r="A196" s="16">
        <v>34321</v>
      </c>
      <c r="B196" s="17" t="s">
        <v>195</v>
      </c>
      <c r="C196" s="25">
        <v>0</v>
      </c>
      <c r="D196" s="25">
        <v>500</v>
      </c>
      <c r="E196" s="25">
        <f t="shared" si="45"/>
        <v>500</v>
      </c>
    </row>
    <row r="197" spans="1:5" ht="20.100000000000001" customHeight="1" x14ac:dyDescent="0.25">
      <c r="A197" s="14">
        <v>3433</v>
      </c>
      <c r="B197" s="15" t="s">
        <v>196</v>
      </c>
      <c r="C197" s="24">
        <f>SUM(C198:C199)</f>
        <v>4600</v>
      </c>
      <c r="D197" s="24">
        <f t="shared" ref="D197:E197" si="64">SUM(D198:D199)</f>
        <v>-3500</v>
      </c>
      <c r="E197" s="24">
        <f t="shared" si="64"/>
        <v>1100</v>
      </c>
    </row>
    <row r="198" spans="1:5" ht="20.100000000000001" customHeight="1" x14ac:dyDescent="0.25">
      <c r="A198" s="16">
        <v>34332</v>
      </c>
      <c r="B198" s="17" t="s">
        <v>231</v>
      </c>
      <c r="C198" s="25">
        <v>4000</v>
      </c>
      <c r="D198" s="25">
        <v>-3500</v>
      </c>
      <c r="E198" s="25">
        <f t="shared" si="45"/>
        <v>500</v>
      </c>
    </row>
    <row r="199" spans="1:5" ht="20.100000000000001" customHeight="1" x14ac:dyDescent="0.25">
      <c r="A199" s="16">
        <v>34333</v>
      </c>
      <c r="B199" s="17" t="s">
        <v>197</v>
      </c>
      <c r="C199" s="25">
        <v>600</v>
      </c>
      <c r="D199" s="25">
        <v>0</v>
      </c>
      <c r="E199" s="25">
        <f t="shared" si="45"/>
        <v>600</v>
      </c>
    </row>
    <row r="200" spans="1:5" ht="20.100000000000001" customHeight="1" x14ac:dyDescent="0.25"/>
  </sheetData>
  <mergeCells count="1">
    <mergeCell ref="A1:E1"/>
  </mergeCells>
  <phoneticPr fontId="4" type="noConversion"/>
  <pageMargins left="0.9055118110236221" right="0.70866141732283472" top="0.74803149606299213" bottom="0.55118110236220474" header="0.31496062992125984" footer="0.31496062992125984"/>
  <pageSetup paperSize="8" fitToHeight="0" orientation="portrait" r:id="rId1"/>
  <headerFooter>
    <oddHeader>&amp;LUpravno vijeće 
70. sjednica&amp;CPLAN 2025 - Financijski plan prihoda i rashoda - III. Rebalans&amp;RTočka 3. dnevnog reda</oddHeader>
    <oddFooter>&amp;LNastavni zavod za javno zdravstvo "Dr. Andrija Štampar"&amp;C&amp;A&amp;R&amp;P/&amp;N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02BC-5AB2-41C2-B681-24117ABE3906}">
  <sheetPr>
    <tabColor theme="9" tint="0.39997558519241921"/>
    <pageSetUpPr fitToPage="1"/>
  </sheetPr>
  <dimension ref="A1:E46"/>
  <sheetViews>
    <sheetView zoomScaleNormal="100" workbookViewId="0">
      <selection sqref="A1:E1"/>
    </sheetView>
  </sheetViews>
  <sheetFormatPr defaultRowHeight="12.75" x14ac:dyDescent="0.2"/>
  <cols>
    <col min="1" max="1" width="10.7109375" style="69" customWidth="1"/>
    <col min="2" max="2" width="65.7109375" style="1" customWidth="1"/>
    <col min="3" max="3" width="15.7109375" style="48" customWidth="1"/>
    <col min="4" max="4" width="15.7109375" style="1" customWidth="1"/>
    <col min="5" max="5" width="15.7109375" style="49" customWidth="1"/>
    <col min="6" max="16384" width="9.140625" style="1"/>
  </cols>
  <sheetData>
    <row r="1" spans="1:5" ht="20.100000000000001" customHeight="1" x14ac:dyDescent="0.2">
      <c r="A1" s="70" t="s">
        <v>286</v>
      </c>
      <c r="B1" s="70"/>
      <c r="C1" s="70"/>
      <c r="D1" s="70"/>
      <c r="E1" s="70"/>
    </row>
    <row r="2" spans="1:5" x14ac:dyDescent="0.2">
      <c r="A2" s="2"/>
      <c r="B2" s="3"/>
    </row>
    <row r="3" spans="1:5" ht="25.5" x14ac:dyDescent="0.2">
      <c r="A3" s="4" t="s">
        <v>0</v>
      </c>
      <c r="B3" s="4" t="s">
        <v>1</v>
      </c>
      <c r="C3" s="5" t="s">
        <v>235</v>
      </c>
      <c r="D3" s="5" t="s">
        <v>279</v>
      </c>
      <c r="E3" s="6" t="s">
        <v>280</v>
      </c>
    </row>
    <row r="4" spans="1:5" ht="9.9499999999999993" customHeight="1" x14ac:dyDescent="0.2">
      <c r="A4" s="50">
        <v>1</v>
      </c>
      <c r="B4" s="50">
        <v>2</v>
      </c>
      <c r="C4" s="50">
        <v>3</v>
      </c>
      <c r="D4" s="51">
        <v>4</v>
      </c>
      <c r="E4" s="51">
        <v>5</v>
      </c>
    </row>
    <row r="5" spans="1:5" s="3" customFormat="1" ht="20.100000000000001" customHeight="1" x14ac:dyDescent="0.25">
      <c r="A5" s="7">
        <v>4</v>
      </c>
      <c r="B5" s="8" t="s">
        <v>198</v>
      </c>
      <c r="C5" s="52">
        <f>C6+C35</f>
        <v>1675793</v>
      </c>
      <c r="D5" s="52">
        <f t="shared" ref="D5:E5" si="0">D6+D35</f>
        <v>-491331</v>
      </c>
      <c r="E5" s="52">
        <f t="shared" si="0"/>
        <v>1184462</v>
      </c>
    </row>
    <row r="6" spans="1:5" s="3" customFormat="1" ht="20.100000000000001" customHeight="1" x14ac:dyDescent="0.25">
      <c r="A6" s="10">
        <v>42</v>
      </c>
      <c r="B6" s="11" t="s">
        <v>199</v>
      </c>
      <c r="C6" s="53">
        <f>C7+C32</f>
        <v>1425793</v>
      </c>
      <c r="D6" s="53">
        <f t="shared" ref="D6:E6" si="1">D7+D32</f>
        <v>-310081</v>
      </c>
      <c r="E6" s="53">
        <f t="shared" si="1"/>
        <v>1115712</v>
      </c>
    </row>
    <row r="7" spans="1:5" s="3" customFormat="1" ht="20.100000000000001" customHeight="1" x14ac:dyDescent="0.25">
      <c r="A7" s="12">
        <v>422</v>
      </c>
      <c r="B7" s="13" t="s">
        <v>200</v>
      </c>
      <c r="C7" s="54">
        <f>C8+C15+C20+C24+C28</f>
        <v>1384452</v>
      </c>
      <c r="D7" s="54">
        <f t="shared" ref="D7:E7" si="2">D8+D15+D20+D24+D28</f>
        <v>-276740</v>
      </c>
      <c r="E7" s="54">
        <f t="shared" si="2"/>
        <v>1107712</v>
      </c>
    </row>
    <row r="8" spans="1:5" s="3" customFormat="1" ht="20.100000000000001" customHeight="1" x14ac:dyDescent="0.25">
      <c r="A8" s="14">
        <v>4221</v>
      </c>
      <c r="B8" s="15" t="s">
        <v>201</v>
      </c>
      <c r="C8" s="55">
        <f t="shared" ref="C8" si="3">SUM(C9:C12)</f>
        <v>265957</v>
      </c>
      <c r="D8" s="55">
        <f t="shared" ref="D8:E8" si="4">SUM(D9:D12)</f>
        <v>-111135</v>
      </c>
      <c r="E8" s="55">
        <f t="shared" si="4"/>
        <v>154822</v>
      </c>
    </row>
    <row r="9" spans="1:5" s="3" customFormat="1" ht="20.100000000000001" customHeight="1" x14ac:dyDescent="0.25">
      <c r="A9" s="16">
        <v>42211</v>
      </c>
      <c r="B9" s="17" t="s">
        <v>202</v>
      </c>
      <c r="C9" s="56">
        <v>227717</v>
      </c>
      <c r="D9" s="56">
        <v>-77675</v>
      </c>
      <c r="E9" s="56">
        <f t="shared" ref="E9:E38" si="5">C9+D9</f>
        <v>150042</v>
      </c>
    </row>
    <row r="10" spans="1:5" s="3" customFormat="1" ht="20.100000000000001" customHeight="1" x14ac:dyDescent="0.25">
      <c r="A10" s="16">
        <v>42212</v>
      </c>
      <c r="B10" s="17" t="s">
        <v>203</v>
      </c>
      <c r="C10" s="56">
        <v>38240</v>
      </c>
      <c r="D10" s="56">
        <v>-33460</v>
      </c>
      <c r="E10" s="56">
        <f t="shared" si="5"/>
        <v>4780</v>
      </c>
    </row>
    <row r="11" spans="1:5" s="3" customFormat="1" ht="20.100000000000001" customHeight="1" x14ac:dyDescent="0.25">
      <c r="A11" s="16">
        <v>422120</v>
      </c>
      <c r="B11" s="17" t="s">
        <v>204</v>
      </c>
      <c r="C11" s="56">
        <v>0</v>
      </c>
      <c r="D11" s="56">
        <v>0</v>
      </c>
      <c r="E11" s="56">
        <f t="shared" si="5"/>
        <v>0</v>
      </c>
    </row>
    <row r="12" spans="1:5" s="3" customFormat="1" ht="20.100000000000001" customHeight="1" x14ac:dyDescent="0.25">
      <c r="A12" s="16">
        <v>42219</v>
      </c>
      <c r="B12" s="17" t="s">
        <v>205</v>
      </c>
      <c r="C12" s="56">
        <v>0</v>
      </c>
      <c r="D12" s="56">
        <v>0</v>
      </c>
      <c r="E12" s="56">
        <f t="shared" si="5"/>
        <v>0</v>
      </c>
    </row>
    <row r="13" spans="1:5" s="3" customFormat="1" ht="20.100000000000001" customHeight="1" x14ac:dyDescent="0.25">
      <c r="A13" s="14">
        <v>4222</v>
      </c>
      <c r="B13" s="15" t="s">
        <v>233</v>
      </c>
      <c r="C13" s="55">
        <f>C14</f>
        <v>0</v>
      </c>
      <c r="D13" s="55">
        <f t="shared" ref="D13:E13" si="6">D14</f>
        <v>0</v>
      </c>
      <c r="E13" s="55">
        <f t="shared" si="6"/>
        <v>0</v>
      </c>
    </row>
    <row r="14" spans="1:5" s="3" customFormat="1" ht="20.100000000000001" customHeight="1" x14ac:dyDescent="0.25">
      <c r="A14" s="16">
        <v>42222</v>
      </c>
      <c r="B14" s="17" t="s">
        <v>232</v>
      </c>
      <c r="C14" s="56">
        <v>0</v>
      </c>
      <c r="D14" s="56">
        <v>0</v>
      </c>
      <c r="E14" s="56">
        <f t="shared" si="5"/>
        <v>0</v>
      </c>
    </row>
    <row r="15" spans="1:5" s="3" customFormat="1" ht="20.100000000000001" customHeight="1" x14ac:dyDescent="0.25">
      <c r="A15" s="14">
        <v>4223</v>
      </c>
      <c r="B15" s="15" t="s">
        <v>206</v>
      </c>
      <c r="C15" s="55">
        <f>SUM(C16:C19)</f>
        <v>17280</v>
      </c>
      <c r="D15" s="55">
        <f t="shared" ref="D15:E15" si="7">SUM(D16:D19)</f>
        <v>-17280</v>
      </c>
      <c r="E15" s="55">
        <f t="shared" si="7"/>
        <v>0</v>
      </c>
    </row>
    <row r="16" spans="1:5" s="3" customFormat="1" ht="20.100000000000001" customHeight="1" x14ac:dyDescent="0.25">
      <c r="A16" s="16">
        <v>42231</v>
      </c>
      <c r="B16" s="17" t="s">
        <v>207</v>
      </c>
      <c r="C16" s="56">
        <v>0</v>
      </c>
      <c r="D16" s="56">
        <v>0</v>
      </c>
      <c r="E16" s="56">
        <f t="shared" si="5"/>
        <v>0</v>
      </c>
    </row>
    <row r="17" spans="1:5" s="3" customFormat="1" ht="20.100000000000001" customHeight="1" x14ac:dyDescent="0.25">
      <c r="A17" s="16">
        <v>42232</v>
      </c>
      <c r="B17" s="17" t="s">
        <v>208</v>
      </c>
      <c r="C17" s="56">
        <v>0</v>
      </c>
      <c r="D17" s="56">
        <v>0</v>
      </c>
      <c r="E17" s="56">
        <f t="shared" si="5"/>
        <v>0</v>
      </c>
    </row>
    <row r="18" spans="1:5" s="3" customFormat="1" ht="20.100000000000001" customHeight="1" x14ac:dyDescent="0.25">
      <c r="A18" s="16">
        <v>42234</v>
      </c>
      <c r="B18" s="17" t="s">
        <v>209</v>
      </c>
      <c r="C18" s="56">
        <v>0</v>
      </c>
      <c r="D18" s="56">
        <v>0</v>
      </c>
      <c r="E18" s="56">
        <f t="shared" si="5"/>
        <v>0</v>
      </c>
    </row>
    <row r="19" spans="1:5" s="3" customFormat="1" ht="20.100000000000001" customHeight="1" x14ac:dyDescent="0.25">
      <c r="A19" s="16">
        <v>42239</v>
      </c>
      <c r="B19" s="17" t="s">
        <v>210</v>
      </c>
      <c r="C19" s="56">
        <v>17280</v>
      </c>
      <c r="D19" s="56">
        <v>-17280</v>
      </c>
      <c r="E19" s="56">
        <f t="shared" si="5"/>
        <v>0</v>
      </c>
    </row>
    <row r="20" spans="1:5" s="3" customFormat="1" ht="20.100000000000001" customHeight="1" x14ac:dyDescent="0.25">
      <c r="A20" s="14">
        <v>4224</v>
      </c>
      <c r="B20" s="15" t="s">
        <v>211</v>
      </c>
      <c r="C20" s="55">
        <f t="shared" ref="C20:E20" si="8">SUM(C21:C23)</f>
        <v>1073215</v>
      </c>
      <c r="D20" s="55">
        <f t="shared" si="8"/>
        <v>-140325</v>
      </c>
      <c r="E20" s="55">
        <f t="shared" si="8"/>
        <v>932890</v>
      </c>
    </row>
    <row r="21" spans="1:5" s="3" customFormat="1" ht="20.100000000000001" customHeight="1" x14ac:dyDescent="0.25">
      <c r="A21" s="16">
        <v>42241</v>
      </c>
      <c r="B21" s="17" t="s">
        <v>212</v>
      </c>
      <c r="C21" s="56">
        <v>100000</v>
      </c>
      <c r="D21" s="56">
        <v>-26875</v>
      </c>
      <c r="E21" s="56">
        <f t="shared" si="5"/>
        <v>73125</v>
      </c>
    </row>
    <row r="22" spans="1:5" s="3" customFormat="1" ht="20.100000000000001" customHeight="1" x14ac:dyDescent="0.25">
      <c r="A22" s="16">
        <v>422411</v>
      </c>
      <c r="B22" s="17" t="s">
        <v>213</v>
      </c>
      <c r="C22" s="56">
        <v>0</v>
      </c>
      <c r="D22" s="56">
        <v>0</v>
      </c>
      <c r="E22" s="56">
        <f t="shared" si="5"/>
        <v>0</v>
      </c>
    </row>
    <row r="23" spans="1:5" s="3" customFormat="1" ht="20.100000000000001" customHeight="1" x14ac:dyDescent="0.25">
      <c r="A23" s="16">
        <v>42242</v>
      </c>
      <c r="B23" s="17" t="s">
        <v>214</v>
      </c>
      <c r="C23" s="56">
        <v>973215</v>
      </c>
      <c r="D23" s="56">
        <v>-113450</v>
      </c>
      <c r="E23" s="56">
        <f t="shared" si="5"/>
        <v>859765</v>
      </c>
    </row>
    <row r="24" spans="1:5" s="3" customFormat="1" ht="20.100000000000001" customHeight="1" x14ac:dyDescent="0.25">
      <c r="A24" s="14">
        <v>4225</v>
      </c>
      <c r="B24" s="15" t="s">
        <v>215</v>
      </c>
      <c r="C24" s="55">
        <f t="shared" ref="C24:E24" si="9">SUM(C25:C27)</f>
        <v>0</v>
      </c>
      <c r="D24" s="55">
        <f t="shared" si="9"/>
        <v>0</v>
      </c>
      <c r="E24" s="55">
        <f t="shared" si="9"/>
        <v>0</v>
      </c>
    </row>
    <row r="25" spans="1:5" s="3" customFormat="1" ht="20.100000000000001" customHeight="1" x14ac:dyDescent="0.25">
      <c r="A25" s="16">
        <v>42251</v>
      </c>
      <c r="B25" s="17" t="s">
        <v>216</v>
      </c>
      <c r="C25" s="56">
        <v>0</v>
      </c>
      <c r="D25" s="56">
        <v>0</v>
      </c>
      <c r="E25" s="56">
        <f t="shared" si="5"/>
        <v>0</v>
      </c>
    </row>
    <row r="26" spans="1:5" s="3" customFormat="1" ht="20.100000000000001" customHeight="1" x14ac:dyDescent="0.25">
      <c r="A26" s="16">
        <v>42252</v>
      </c>
      <c r="B26" s="17" t="s">
        <v>217</v>
      </c>
      <c r="C26" s="56">
        <v>0</v>
      </c>
      <c r="D26" s="56">
        <v>0</v>
      </c>
      <c r="E26" s="56">
        <f t="shared" si="5"/>
        <v>0</v>
      </c>
    </row>
    <row r="27" spans="1:5" s="3" customFormat="1" ht="20.100000000000001" customHeight="1" x14ac:dyDescent="0.25">
      <c r="A27" s="16">
        <v>42259</v>
      </c>
      <c r="B27" s="17" t="s">
        <v>218</v>
      </c>
      <c r="C27" s="56">
        <v>0</v>
      </c>
      <c r="D27" s="56">
        <v>0</v>
      </c>
      <c r="E27" s="56">
        <f t="shared" si="5"/>
        <v>0</v>
      </c>
    </row>
    <row r="28" spans="1:5" s="3" customFormat="1" ht="20.100000000000001" customHeight="1" x14ac:dyDescent="0.25">
      <c r="A28" s="14">
        <v>4227</v>
      </c>
      <c r="B28" s="15" t="s">
        <v>219</v>
      </c>
      <c r="C28" s="55">
        <f t="shared" ref="C28:E28" si="10">SUM(C29:C31)</f>
        <v>28000</v>
      </c>
      <c r="D28" s="55">
        <f t="shared" si="10"/>
        <v>-8000</v>
      </c>
      <c r="E28" s="55">
        <f t="shared" si="10"/>
        <v>20000</v>
      </c>
    </row>
    <row r="29" spans="1:5" s="3" customFormat="1" ht="20.100000000000001" customHeight="1" x14ac:dyDescent="0.25">
      <c r="A29" s="16">
        <v>42271</v>
      </c>
      <c r="B29" s="17" t="s">
        <v>220</v>
      </c>
      <c r="C29" s="56">
        <v>0</v>
      </c>
      <c r="D29" s="56">
        <v>0</v>
      </c>
      <c r="E29" s="56">
        <f t="shared" si="5"/>
        <v>0</v>
      </c>
    </row>
    <row r="30" spans="1:5" s="3" customFormat="1" ht="20.100000000000001" customHeight="1" x14ac:dyDescent="0.25">
      <c r="A30" s="16">
        <v>42272</v>
      </c>
      <c r="B30" s="17" t="s">
        <v>221</v>
      </c>
      <c r="C30" s="56">
        <v>0</v>
      </c>
      <c r="D30" s="56">
        <v>0</v>
      </c>
      <c r="E30" s="56">
        <f t="shared" si="5"/>
        <v>0</v>
      </c>
    </row>
    <row r="31" spans="1:5" s="3" customFormat="1" ht="20.100000000000001" customHeight="1" x14ac:dyDescent="0.25">
      <c r="A31" s="16">
        <v>42273</v>
      </c>
      <c r="B31" s="17" t="s">
        <v>222</v>
      </c>
      <c r="C31" s="56">
        <v>28000</v>
      </c>
      <c r="D31" s="56">
        <v>-8000</v>
      </c>
      <c r="E31" s="56">
        <f t="shared" si="5"/>
        <v>20000</v>
      </c>
    </row>
    <row r="32" spans="1:5" s="3" customFormat="1" ht="20.100000000000001" customHeight="1" x14ac:dyDescent="0.25">
      <c r="A32" s="12">
        <v>426</v>
      </c>
      <c r="B32" s="13" t="s">
        <v>223</v>
      </c>
      <c r="C32" s="54">
        <f t="shared" ref="C32:E33" si="11">C33</f>
        <v>41341</v>
      </c>
      <c r="D32" s="54">
        <f t="shared" si="11"/>
        <v>-33341</v>
      </c>
      <c r="E32" s="54">
        <f t="shared" si="11"/>
        <v>8000</v>
      </c>
    </row>
    <row r="33" spans="1:5" s="3" customFormat="1" ht="20.100000000000001" customHeight="1" x14ac:dyDescent="0.25">
      <c r="A33" s="14">
        <v>4262</v>
      </c>
      <c r="B33" s="15" t="s">
        <v>224</v>
      </c>
      <c r="C33" s="55">
        <f t="shared" si="11"/>
        <v>41341</v>
      </c>
      <c r="D33" s="55">
        <f t="shared" si="11"/>
        <v>-33341</v>
      </c>
      <c r="E33" s="55">
        <f t="shared" si="11"/>
        <v>8000</v>
      </c>
    </row>
    <row r="34" spans="1:5" s="3" customFormat="1" ht="20.100000000000001" customHeight="1" x14ac:dyDescent="0.25">
      <c r="A34" s="16">
        <v>42621</v>
      </c>
      <c r="B34" s="17" t="s">
        <v>224</v>
      </c>
      <c r="C34" s="56">
        <v>41341</v>
      </c>
      <c r="D34" s="56">
        <v>-33341</v>
      </c>
      <c r="E34" s="56">
        <f t="shared" si="5"/>
        <v>8000</v>
      </c>
    </row>
    <row r="35" spans="1:5" s="3" customFormat="1" ht="20.100000000000001" customHeight="1" x14ac:dyDescent="0.25">
      <c r="A35" s="57">
        <v>45</v>
      </c>
      <c r="B35" s="58" t="s">
        <v>239</v>
      </c>
      <c r="C35" s="59">
        <f>C36</f>
        <v>250000</v>
      </c>
      <c r="D35" s="59">
        <f t="shared" ref="D35:E37" si="12">D36</f>
        <v>-181250</v>
      </c>
      <c r="E35" s="59">
        <f t="shared" si="12"/>
        <v>68750</v>
      </c>
    </row>
    <row r="36" spans="1:5" s="3" customFormat="1" ht="20.100000000000001" customHeight="1" x14ac:dyDescent="0.25">
      <c r="A36" s="60">
        <v>451</v>
      </c>
      <c r="B36" s="61" t="s">
        <v>240</v>
      </c>
      <c r="C36" s="62">
        <f>C37</f>
        <v>250000</v>
      </c>
      <c r="D36" s="62">
        <f t="shared" si="12"/>
        <v>-181250</v>
      </c>
      <c r="E36" s="62">
        <f t="shared" si="12"/>
        <v>68750</v>
      </c>
    </row>
    <row r="37" spans="1:5" s="3" customFormat="1" ht="20.100000000000001" customHeight="1" x14ac:dyDescent="0.25">
      <c r="A37" s="63">
        <v>4511</v>
      </c>
      <c r="B37" s="64" t="s">
        <v>240</v>
      </c>
      <c r="C37" s="65">
        <f>C38</f>
        <v>250000</v>
      </c>
      <c r="D37" s="65">
        <f t="shared" si="12"/>
        <v>-181250</v>
      </c>
      <c r="E37" s="65">
        <f t="shared" si="12"/>
        <v>68750</v>
      </c>
    </row>
    <row r="38" spans="1:5" s="3" customFormat="1" ht="20.100000000000001" customHeight="1" x14ac:dyDescent="0.25">
      <c r="A38" s="66">
        <v>45111</v>
      </c>
      <c r="B38" s="67" t="s">
        <v>240</v>
      </c>
      <c r="C38" s="68">
        <v>250000</v>
      </c>
      <c r="D38" s="68">
        <v>-181250</v>
      </c>
      <c r="E38" s="68">
        <f t="shared" si="5"/>
        <v>68750</v>
      </c>
    </row>
    <row r="39" spans="1:5" s="3" customFormat="1" ht="20.100000000000001" customHeight="1" x14ac:dyDescent="0.2">
      <c r="A39" s="69"/>
      <c r="B39" s="1"/>
      <c r="C39" s="48"/>
      <c r="D39" s="1"/>
      <c r="E39" s="49"/>
    </row>
    <row r="40" spans="1:5" s="3" customFormat="1" ht="20.100000000000001" customHeight="1" x14ac:dyDescent="0.2">
      <c r="A40" s="69"/>
      <c r="B40" s="1"/>
      <c r="C40" s="48"/>
      <c r="D40" s="1"/>
      <c r="E40" s="49"/>
    </row>
    <row r="41" spans="1:5" s="3" customFormat="1" ht="20.100000000000001" customHeight="1" x14ac:dyDescent="0.2">
      <c r="A41" s="69"/>
      <c r="B41" s="1"/>
      <c r="C41" s="48"/>
      <c r="D41" s="1"/>
      <c r="E41" s="49"/>
    </row>
    <row r="42" spans="1:5" s="3" customFormat="1" ht="20.100000000000001" customHeight="1" x14ac:dyDescent="0.2">
      <c r="A42" s="69"/>
      <c r="B42" s="1"/>
      <c r="C42" s="48"/>
      <c r="D42" s="1"/>
      <c r="E42" s="49"/>
    </row>
    <row r="43" spans="1:5" s="3" customFormat="1" ht="20.100000000000001" customHeight="1" x14ac:dyDescent="0.2">
      <c r="A43" s="69"/>
      <c r="B43" s="1"/>
      <c r="C43" s="48"/>
      <c r="D43" s="1"/>
      <c r="E43" s="49"/>
    </row>
    <row r="44" spans="1:5" s="3" customFormat="1" ht="20.100000000000001" customHeight="1" x14ac:dyDescent="0.2">
      <c r="A44" s="69"/>
      <c r="B44" s="1"/>
      <c r="C44" s="48"/>
      <c r="D44" s="1"/>
      <c r="E44" s="49"/>
    </row>
    <row r="45" spans="1:5" s="3" customFormat="1" ht="20.100000000000001" customHeight="1" x14ac:dyDescent="0.2">
      <c r="A45" s="69"/>
      <c r="B45" s="1"/>
      <c r="C45" s="48"/>
      <c r="D45" s="1"/>
      <c r="E45" s="49"/>
    </row>
    <row r="46" spans="1:5" s="3" customFormat="1" ht="20.100000000000001" customHeight="1" x14ac:dyDescent="0.2">
      <c r="A46" s="69"/>
      <c r="B46" s="1"/>
      <c r="C46" s="48"/>
      <c r="D46" s="1"/>
      <c r="E46" s="49"/>
    </row>
  </sheetData>
  <mergeCells count="1">
    <mergeCell ref="A1:E1"/>
  </mergeCells>
  <pageMargins left="0.9055118110236221" right="0.70866141732283472" top="0.74803149606299213" bottom="0.55118110236220474" header="0.31496062992125984" footer="0.31496062992125984"/>
  <pageSetup paperSize="8" fitToHeight="0" orientation="portrait" r:id="rId1"/>
  <headerFooter>
    <oddHeader>&amp;LUpravno vijeće 
70. sjednica&amp;CPLAN 2025 - Financijski plan prihoda i rashoda - III. Rebalans&amp;RTočka 3. dnevnog reda</oddHeader>
    <oddFooter>&amp;LNastavni zavod za javno zdravstvo "Dr. Andrija Štampar"&amp;C&amp;A&amp;R&amp;P/&amp;N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Prihodi 6</vt:lpstr>
      <vt:lpstr>Rashodi 3</vt:lpstr>
      <vt:lpstr>Rashodi 4</vt:lpstr>
      <vt:lpstr>'Prihodi 6'!Ispis_naslova</vt:lpstr>
      <vt:lpstr>'Rashodi 3'!Ispis_naslova</vt:lpstr>
      <vt:lpstr>'Rashodi 4'!Ispis_naslova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Mikuš</dc:creator>
  <cp:lastModifiedBy>Ana Mikuš</cp:lastModifiedBy>
  <cp:lastPrinted>2025-12-10T13:23:10Z</cp:lastPrinted>
  <dcterms:created xsi:type="dcterms:W3CDTF">2021-12-18T18:47:50Z</dcterms:created>
  <dcterms:modified xsi:type="dcterms:W3CDTF">2025-12-11T18:35:04Z</dcterms:modified>
</cp:coreProperties>
</file>